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uma\Documents\новый созыв думы (седьмого созыва)\37 заседаине думы от 28 сентября 2022\орготдел\"/>
    </mc:Choice>
  </mc:AlternateContent>
  <xr:revisionPtr revIDLastSave="0" documentId="13_ncr:1_{E43B5F19-DD89-4143-9DE7-02D097183A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рил1" sheetId="9" r:id="rId1"/>
    <sheet name="прил2" sheetId="48" r:id="rId2"/>
    <sheet name="прил3" sheetId="49" r:id="rId3"/>
    <sheet name="прил4" sheetId="50" r:id="rId4"/>
    <sheet name="прил5" sheetId="51" r:id="rId5"/>
    <sheet name="прил6" sheetId="52" r:id="rId6"/>
    <sheet name="прил7" sheetId="53" r:id="rId7"/>
    <sheet name="прил8" sheetId="54" r:id="rId8"/>
    <sheet name="прил9" sheetId="37" r:id="rId9"/>
    <sheet name="прил10" sheetId="38" r:id="rId10"/>
  </sheets>
  <definedNames>
    <definedName name="_xlnm._FilterDatabase" localSheetId="2" hidden="1">прил3!$A$1:$E$765</definedName>
    <definedName name="_xlnm._FilterDatabase" localSheetId="3" hidden="1">прил4!$A$1:$G$662</definedName>
    <definedName name="_xlnm._FilterDatabase" localSheetId="6" hidden="1">прил7!$A$1:$G$740</definedName>
    <definedName name="_xlnm._FilterDatabase" localSheetId="7" hidden="1">прил8!$A$1:$H$743</definedName>
    <definedName name="_xlnm.Print_Titles" localSheetId="0">прил1!$20:$20</definedName>
    <definedName name="_xlnm.Print_Titles" localSheetId="1">прил2!#REF!</definedName>
    <definedName name="_xlnm.Print_Titles" localSheetId="2">прил3!$17:$19</definedName>
    <definedName name="_xlnm.Print_Titles" localSheetId="3">прил4!$16:$18</definedName>
    <definedName name="_xlnm.Print_Titles" localSheetId="4">прил5!$17:$19</definedName>
    <definedName name="_xlnm.Print_Titles" localSheetId="5">прил6!$19:$21</definedName>
    <definedName name="_xlnm.Print_Titles" localSheetId="6">прил7!$17:$19</definedName>
    <definedName name="_xlnm.Print_Titles" localSheetId="7">прил8!$16:$18</definedName>
    <definedName name="_xlnm.Print_Titles" localSheetId="8">прил9!$10:$10</definedName>
    <definedName name="к_Решению_Думы__О_бюджете_Черемховского" localSheetId="1">#REF!</definedName>
    <definedName name="к_Решению_Думы__О_бюджете_Черемховского">#REF!</definedName>
    <definedName name="_xlnm.Print_Area" localSheetId="0">прил1!$A$1:$C$86</definedName>
    <definedName name="_xlnm.Print_Area" localSheetId="9">прил10!$A$1:$D$41</definedName>
    <definedName name="_xlnm.Print_Area" localSheetId="1">прил2!$A$1:$D$73</definedName>
    <definedName name="_xlnm.Print_Area" localSheetId="8">прил9!$A$1:$C$33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38" l="1"/>
  <c r="D38" i="38"/>
  <c r="C30" i="37"/>
  <c r="C26" i="37"/>
  <c r="F316" i="50"/>
  <c r="E316" i="50"/>
  <c r="F314" i="50"/>
  <c r="E314" i="50"/>
  <c r="F381" i="49"/>
  <c r="G381" i="49"/>
  <c r="E381" i="49"/>
  <c r="F379" i="49"/>
  <c r="G379" i="49"/>
  <c r="E379" i="49"/>
  <c r="E20" i="49"/>
  <c r="C77" i="9" l="1"/>
  <c r="C54" i="9"/>
  <c r="C49" i="9"/>
  <c r="C66" i="48"/>
  <c r="C64" i="48" s="1"/>
  <c r="D66" i="48"/>
  <c r="D64" i="48" s="1"/>
  <c r="D69" i="48"/>
  <c r="C69" i="48"/>
  <c r="D67" i="48"/>
  <c r="C67" i="48"/>
  <c r="D59" i="48"/>
  <c r="C59" i="48"/>
  <c r="C57" i="48"/>
  <c r="C53" i="48" s="1"/>
  <c r="D53" i="48"/>
  <c r="D50" i="48"/>
  <c r="C50" i="48"/>
  <c r="D46" i="48"/>
  <c r="C46" i="48"/>
  <c r="D45" i="48"/>
  <c r="C45" i="48"/>
  <c r="D43" i="48"/>
  <c r="D42" i="48" s="1"/>
  <c r="C43" i="48"/>
  <c r="C42" i="48"/>
  <c r="D40" i="48"/>
  <c r="C40" i="48"/>
  <c r="D37" i="48"/>
  <c r="C37" i="48"/>
  <c r="D35" i="48"/>
  <c r="C35" i="48"/>
  <c r="D33" i="48"/>
  <c r="C33" i="48"/>
  <c r="D31" i="48"/>
  <c r="C31" i="48"/>
  <c r="D29" i="48"/>
  <c r="C29" i="48"/>
  <c r="D24" i="48"/>
  <c r="C24" i="48"/>
  <c r="D22" i="48"/>
  <c r="C22" i="48"/>
  <c r="D20" i="48"/>
  <c r="C20" i="48"/>
  <c r="C19" i="48" s="1"/>
  <c r="D19" i="48" l="1"/>
  <c r="D49" i="48"/>
  <c r="D48" i="48" s="1"/>
  <c r="C49" i="48"/>
  <c r="C48" i="48" s="1"/>
  <c r="C71" i="48" s="1"/>
  <c r="D71" i="48" l="1"/>
  <c r="D24" i="38"/>
  <c r="C38" i="38"/>
  <c r="C23" i="38"/>
  <c r="C34" i="38"/>
  <c r="C74" i="9" l="1"/>
  <c r="C71" i="9"/>
  <c r="C70" i="9"/>
  <c r="C68" i="9"/>
  <c r="C67" i="9"/>
  <c r="C75" i="9" l="1"/>
  <c r="C34" i="9"/>
  <c r="C33" i="9" s="1"/>
  <c r="C79" i="9" l="1"/>
  <c r="C52" i="9" l="1"/>
  <c r="C37" i="38" l="1"/>
  <c r="C36" i="38" s="1"/>
  <c r="C35" i="38" s="1"/>
  <c r="C33" i="38"/>
  <c r="C32" i="38" s="1"/>
  <c r="C31" i="38" s="1"/>
  <c r="C25" i="37"/>
  <c r="C24" i="37" s="1"/>
  <c r="C23" i="37" s="1"/>
  <c r="C60" i="9"/>
  <c r="D37" i="38"/>
  <c r="D36" i="38" s="1"/>
  <c r="D35" i="38" s="1"/>
  <c r="D33" i="38"/>
  <c r="D32" i="38" s="1"/>
  <c r="D31" i="38" s="1"/>
  <c r="D28" i="38"/>
  <c r="C28" i="38"/>
  <c r="D26" i="38"/>
  <c r="C26" i="38"/>
  <c r="D25" i="38"/>
  <c r="D23" i="38"/>
  <c r="D21" i="38"/>
  <c r="C21" i="38"/>
  <c r="C29" i="37"/>
  <c r="C28" i="37" s="1"/>
  <c r="C27" i="37" s="1"/>
  <c r="C20" i="37"/>
  <c r="C18" i="37"/>
  <c r="C13" i="37"/>
  <c r="C12" i="37" s="1"/>
  <c r="C25" i="38" l="1"/>
  <c r="D20" i="38"/>
  <c r="C22" i="37"/>
  <c r="C17" i="37"/>
  <c r="D30" i="38"/>
  <c r="C20" i="38"/>
  <c r="C30" i="38"/>
  <c r="C11" i="37" l="1"/>
  <c r="D19" i="38"/>
  <c r="C19" i="38"/>
  <c r="C82" i="9"/>
  <c r="C45" i="9"/>
  <c r="C42" i="9" l="1"/>
  <c r="C26" i="9"/>
  <c r="C69" i="9"/>
  <c r="C57" i="9"/>
  <c r="C48" i="9"/>
  <c r="C36" i="9"/>
  <c r="C31" i="9"/>
  <c r="C24" i="9"/>
  <c r="C22" i="9"/>
  <c r="C21" i="9" l="1"/>
  <c r="C56" i="9"/>
  <c r="C55" i="9" s="1"/>
  <c r="C84" i="9" l="1"/>
</calcChain>
</file>

<file path=xl/sharedStrings.xml><?xml version="1.0" encoding="utf-8"?>
<sst xmlns="http://schemas.openxmlformats.org/spreadsheetml/2006/main" count="9293" uniqueCount="814">
  <si>
    <t>(тыс. рублей)</t>
  </si>
  <si>
    <t>Наименование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</si>
  <si>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</si>
  <si>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</si>
  <si>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</si>
  <si>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</si>
  <si>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</si>
  <si>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</si>
  <si>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</si>
  <si>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</si>
  <si>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</si>
  <si>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</si>
  <si>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</si>
  <si>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</si>
  <si>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</si>
  <si>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</si>
  <si>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</si>
  <si>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</si>
  <si>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</si>
  <si>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</si>
  <si>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</si>
  <si>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</si>
  <si>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</si>
  <si>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</si>
  <si>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</si>
  <si>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</si>
  <si>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</si>
  <si>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</si>
  <si>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</si>
  <si>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</si>
  <si>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</si>
  <si>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</si>
  <si>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</si>
  <si>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</si>
  <si>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</si>
  <si>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</si>
  <si>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</si>
  <si>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</si>
  <si>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000 113 01000 00 0000 130</t>
  </si>
  <si>
    <t>Доходы от компенсации затрат государства</t>
  </si>
  <si>
    <t>000 113 02000 00 0000 130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</si>
  <si>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</si>
  <si>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</si>
  <si>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</si>
  <si>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</si>
  <si>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</si>
  <si>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</si>
  <si>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</si>
  <si>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</si>
  <si>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</si>
  <si>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</si>
  <si>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</si>
  <si>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</si>
  <si>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Платежи в целях возмещения причиненного ущерба (убытков)</t>
  </si>
  <si>
    <t>000 1 16 10000 00 0000 140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</si>
  <si>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</si>
  <si>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</si>
  <si>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</si>
  <si>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</si>
  <si>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</si>
  <si>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</si>
  <si>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</si>
  <si>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000 2 02 00000 00 0000 000</t>
  </si>
  <si>
    <t>ДОТАЦИИИ БЮДЖЕТАМ БЮДЖЕТНОЙ СИСТЕМЫ РФ</t>
  </si>
  <si>
    <t>000 2 02 10000 00 0000 150</t>
  </si>
  <si>
    <t>Дотации бюджетам на выравнивание бюджетной обеспеченности</t>
  </si>
  <si>
    <t>000 2 02 15001 00 0000 150</t>
  </si>
  <si>
    <t>Дотации бюджетам на поддержку мер  по обеспечению сбалансированности  бюджетов</t>
  </si>
  <si>
    <t>000 2 02 15002 00 0000 150</t>
  </si>
  <si>
    <t>СУБСИДИИ БЮДЖЕТАМ БЮДЖЕТНОЙ СИСТЕМЫ РФ (межбюджетные субсидии)</t>
  </si>
  <si>
    <t>000 2 02 20000 00 0000 150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</si>
  <si>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</si>
  <si>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000 202 20077 00 0000 150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</si>
  <si>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</si>
  <si>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000 202 25097 00 0000 150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</si>
  <si>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</si>
  <si>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000 202 25304 00 0000 150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</si>
  <si>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</si>
  <si>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000 202 25467 00 0000 150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</si>
  <si>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</si>
  <si>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</si>
  <si>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Субсидия бюджетам муниципальных районов на поддержку отрасли культуры</t>
  </si>
  <si>
    <t>000 202 25519 00 0000 150</t>
  </si>
  <si>
    <t>Прочие субсидии</t>
  </si>
  <si>
    <t>000 2 02 29999 00 0000 150</t>
  </si>
  <si>
    <t>СУБВЕНЦИИ БЮДЖЕТАМ БЮДЖЕТНОЙ СИСТЕМЫ РФ</t>
  </si>
  <si>
    <t>000 2 02 30000 00 0000 150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</si>
  <si>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</si>
  <si>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</si>
  <si>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</si>
  <si>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</si>
  <si>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</si>
  <si>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</si>
  <si>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</si>
  <si>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</si>
  <si>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Прочие субвенции</t>
  </si>
  <si>
    <t>000 2 02 39999 00 0000 150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</si>
  <si>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</si>
  <si>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</si>
  <si>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</si>
  <si>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</si>
  <si>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</si>
  <si>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</si>
  <si>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</si>
  <si>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</si>
  <si>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</si>
  <si>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ВОЗВРАТ ОТСТАКОВ СУБСИДИЙ И СУБВЕНЦИЙ</t>
  </si>
  <si>
    <t>000 2 19 00000 00 0000 000</t>
  </si>
  <si>
    <t>Возврат остатков субсидий и субвенций из бюджетов муниципальных районов</t>
  </si>
  <si>
    <t>000 2 19 60010 05 0000 150</t>
  </si>
  <si>
    <t>ИТОГО ДОХОДОВ</t>
  </si>
  <si>
    <t xml:space="preserve">Прогнозируемые доходы бюджета Черемховского районного муниципального образования на 2022 год </t>
  </si>
  <si>
    <t xml:space="preserve">Прогноз на 2022 год 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</si>
  <si>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</si>
  <si>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</si>
  <si>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</si>
  <si>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</si>
  <si>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</si>
  <si>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</si>
  <si>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</si>
  <si>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</si>
  <si>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000 2 07 05020 00 0000 180</t>
  </si>
  <si>
    <t>Код</t>
  </si>
  <si>
    <t>Источники внутреннего финансирования дефицита бюджета Черемховского районного муниципального образования на 2022 год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</si>
  <si>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</si>
  <si>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</si>
  <si>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</si>
  <si>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</si>
  <si>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</si>
  <si>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</si>
  <si>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Привлечение кредитов от кредитных организаций в валюте Российской Федерации</t>
  </si>
  <si>
    <t>910 01 02 00 00 00 0000 700</t>
  </si>
  <si>
    <t>Привлечение муниципальными районами кредитов от кредитных организаций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</si>
  <si>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</si>
  <si>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</si>
  <si>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</si>
  <si>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910 01 02 00 00 00 0000 810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</si>
  <si>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</si>
  <si>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</si>
  <si>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Привлечение кредитов из других бюджетов бюджетной системы Российской Федерации федеральным бюджетом в валюте Российской Федерации</t>
  </si>
  <si>
    <t>910 01 03 01 00 00 0000700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</si>
  <si>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</si>
  <si>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</si>
  <si>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</si>
  <si>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</si>
  <si>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</si>
  <si>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</si>
  <si>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</si>
  <si>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</si>
  <si>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</si>
  <si>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</si>
  <si>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</si>
  <si>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</si>
  <si>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</si>
  <si>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</si>
  <si>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</si>
  <si>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</si>
  <si>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</si>
  <si>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</si>
  <si>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</si>
  <si>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</si>
  <si>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</si>
  <si>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</si>
  <si>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</si>
  <si>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</si>
  <si>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Источники внутреннего финансирования дефицита бюджета Черемховского районного муниципального образования на плановый период 2023 и 2024 годов</t>
  </si>
  <si>
    <t>Погашение муниципальными районами кредитов от кредитных организаций в валюте Российской Федерации</t>
  </si>
  <si>
    <t>Субсидии на реализацию мероприятий по модернизации школьных систем образования</t>
  </si>
  <si>
    <t>000 202 25750 00 0000 150</t>
  </si>
  <si>
    <t xml:space="preserve">Прочие неналоговые доходы </t>
  </si>
  <si>
    <t>000 1 17 05000 00 0000 180</t>
  </si>
  <si>
    <t>Прочие безвозмездные поступления в бюджеты муниципальных районов</t>
  </si>
  <si>
    <t>000 2 07 05030 05 0000 180</t>
  </si>
  <si>
    <t>Платежи от государственных и муниципальных унитарных предприятий</t>
  </si>
  <si>
    <t>000 1 11 07000 00 0000 120</t>
  </si>
  <si>
    <t>000 2 02 49999 00 0000 150</t>
  </si>
  <si>
    <t>Прочие межбюджетные трансферты, передаваемые бюджетам</t>
  </si>
  <si>
    <t>Начальник финансового управления</t>
  </si>
  <si>
    <t>Ю.Н. Гайдук</t>
  </si>
  <si>
    <t xml:space="preserve">Прогнозируемые доходы бюджета Черемховского районного муниципального образования на плановый период 2023 и 2024 годов </t>
  </si>
  <si>
    <t>Прогноз на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</si>
  <si>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</si>
  <si>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</si>
  <si>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</si>
  <si>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000 1 09 06000 02 0000 110</t>
  </si>
  <si>
    <t xml:space="preserve">Муниципальная программа "Развитие образования Черемховского района" </t>
  </si>
  <si>
    <t>6100000000</t>
  </si>
  <si>
    <t/>
  </si>
  <si>
    <t xml:space="preserve">Подпрограмма "Развитие дошкольного, общего и дополнительного образования" 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</si>
  <si>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</si>
  <si>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</si>
  <si>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</si>
  <si>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</si>
  <si>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</si>
  <si>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</si>
  <si>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</si>
  <si>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Капитальный ремонт учреждений образования, культуры</t>
  </si>
  <si>
    <t>6110120002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</si>
  <si>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</si>
  <si>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</si>
  <si>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</si>
  <si>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</si>
  <si>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Обеспечение деятельности муниципальных учреждений</t>
  </si>
  <si>
    <t>6110120290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</si>
  <si>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</si>
  <si>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</si>
  <si>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</si>
  <si>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</si>
  <si>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</si>
  <si>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</si>
  <si>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Мероприятия по капитальному ремонту образовательных организаций</t>
  </si>
  <si>
    <t>61101S2050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</si>
  <si>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</si>
  <si>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61101S2200</t>
  </si>
  <si>
    <t>Реализация мероприятий перечня проектов народных инициатив</t>
  </si>
  <si>
    <t>61101S2370</t>
  </si>
  <si>
    <t>Реализация мероприятий по соблюдению требований к антитеррористической защищенности объектов (территорий) муниципальных образовательных организаций в Иркутской области</t>
  </si>
  <si>
    <t>61101S2949</t>
  </si>
  <si>
    <t>Основное мероприятие: Повышение эффективности общего образования</t>
  </si>
  <si>
    <t>6110200000</t>
  </si>
  <si>
    <t>6110220001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</si>
  <si>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</si>
  <si>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</si>
  <si>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</si>
  <si>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</si>
  <si>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</si>
  <si>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</si>
  <si>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</si>
  <si>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</si>
  <si>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</si>
  <si>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</si>
  <si>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</si>
  <si>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</si>
  <si>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Ликвидация последствий чрезвычайной ситуации, связанной с произошедшими 13 июля 2022 года неблагоприятными погодными условиями, вызванными прохождением по территории Черемховского районного муниципального образования штормового ветра, который сопровождался сильным дождем и градом</t>
  </si>
  <si>
    <t>6110220300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</si>
  <si>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</si>
  <si>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6110253031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</si>
  <si>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</si>
  <si>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</si>
  <si>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</si>
  <si>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6110273050</t>
  </si>
  <si>
    <t>Осуществление областных государственных полномочий по обеспечению бесплатным двухразовым питанием детей-инвалидов</t>
  </si>
  <si>
    <t>6110273180</t>
  </si>
  <si>
    <t>Социальное обеспечение и иные выплаты населению</t>
  </si>
  <si>
    <t>300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</si>
  <si>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</si>
  <si>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61102L3041</t>
  </si>
  <si>
    <t>Реализация мероприятий по модернизации школьных систем образования</t>
  </si>
  <si>
    <t>61102L7500</t>
  </si>
  <si>
    <t>61102S2050</t>
  </si>
  <si>
    <t>61102S2200</t>
  </si>
  <si>
    <t>61102S2370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</si>
  <si>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</si>
  <si>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</si>
  <si>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 xml:space="preserve"> 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</si>
  <si>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61102S2928</t>
  </si>
  <si>
    <t>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</si>
  <si>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61102S2934</t>
  </si>
  <si>
    <t>61102S2949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</si>
  <si>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</si>
  <si>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61102S2957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</si>
  <si>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</si>
  <si>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61102S2976</t>
  </si>
  <si>
    <t>Основное мероприятие: Развитие системы дополнительного образования</t>
  </si>
  <si>
    <t>6110300000</t>
  </si>
  <si>
    <t>6110320001</t>
  </si>
  <si>
    <t>6110320003</t>
  </si>
  <si>
    <t>6110320100</t>
  </si>
  <si>
    <t>6110320290</t>
  </si>
  <si>
    <t>61103S2370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</si>
  <si>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</si>
  <si>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61103S2972</t>
  </si>
  <si>
    <t>Региональный проект «Успех каждого ребенка»</t>
  </si>
  <si>
    <t>611E200000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</si>
  <si>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</si>
  <si>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611E250971</t>
  </si>
  <si>
    <t xml:space="preserve">Подпрограмма "Обеспечение реализации муниципальной программы и прочие мероприятия в области образования" </t>
  </si>
  <si>
    <t>6120000000</t>
  </si>
  <si>
    <t>Основное мероприятие: Муниципальное управление в сфере образования</t>
  </si>
  <si>
    <t>6120100000</t>
  </si>
  <si>
    <t>6120120100</t>
  </si>
  <si>
    <t>Расходы на обеспечение функций органов местного самоуправления</t>
  </si>
  <si>
    <t>6120120190</t>
  </si>
  <si>
    <t>6120120290</t>
  </si>
  <si>
    <t>61201S2972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</si>
  <si>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</si>
  <si>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</si>
  <si>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</si>
  <si>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</si>
  <si>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</si>
  <si>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</si>
  <si>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</si>
  <si>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</si>
  <si>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Основное мероприятие: Развитие системы отдыха и оздоровления</t>
  </si>
  <si>
    <t>6120400000</t>
  </si>
  <si>
    <t>6120420003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</si>
  <si>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</si>
  <si>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</si>
  <si>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 xml:space="preserve">Муниципальная программа "Сохранение и развитие культуры в Черемховском районном муниципальном образовании " </t>
  </si>
  <si>
    <t>6200000000</t>
  </si>
  <si>
    <t xml:space="preserve">Подпрограмма "Укрепление единого культурного пространства на территории Черемховского районного муниципального образования" </t>
  </si>
  <si>
    <t>6210000000</t>
  </si>
  <si>
    <t>Основное мероприятие: Музейное дело</t>
  </si>
  <si>
    <t>6210100000</t>
  </si>
  <si>
    <t>6210120100</t>
  </si>
  <si>
    <t>6210120290</t>
  </si>
  <si>
    <t>6210320100</t>
  </si>
  <si>
    <t>6210320290</t>
  </si>
  <si>
    <t>62103S2370</t>
  </si>
  <si>
    <t>62103S2972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</si>
  <si>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</si>
  <si>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</si>
  <si>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</si>
  <si>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</si>
  <si>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6210420290</t>
  </si>
  <si>
    <t>Мероприятия по капитальному ремонту объектов муниципальной собственности в сфере культуры</t>
  </si>
  <si>
    <t>62104S2120</t>
  </si>
  <si>
    <t>62104S2370</t>
  </si>
  <si>
    <t>62104S2972</t>
  </si>
  <si>
    <t>Региональный проект "Обеспечение качественно нового уровня развития инфраструктуры культуры ("Культурная среда")"</t>
  </si>
  <si>
    <t>621A100000</t>
  </si>
  <si>
    <t>Техническое оснащение муниципальных музеев</t>
  </si>
  <si>
    <t>621A155900</t>
  </si>
  <si>
    <t>Подпрограмма "Обеспечение реализации муниципальной программы и прочие мероприятия в области культуры"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</si>
  <si>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</si>
  <si>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</si>
  <si>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</si>
  <si>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</si>
  <si>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</si>
  <si>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62201S2972</t>
  </si>
  <si>
    <t xml:space="preserve">Муниципальная программа "Жилищно-коммунальный комплекс и развитие инфраструктуры в Черемховском районном муниципальном образовании" </t>
  </si>
  <si>
    <t>6300000000</t>
  </si>
  <si>
    <t xml:space="preserve">Подпрограмма "Устойчивое развитие сельских территорий Черемховского районного муниципального образования" </t>
  </si>
  <si>
    <t>6310000000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</si>
  <si>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</si>
  <si>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</si>
  <si>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Развитие сети общеобразовательных организаций в сельской местности (выполнение проектных и изыскательских работ)</t>
  </si>
  <si>
    <t>6310120065</t>
  </si>
  <si>
    <t>Капитальные вложения в объекты государственной (муниципальной) собственности</t>
  </si>
  <si>
    <t>400</t>
  </si>
  <si>
    <t>Исполнение органами местного самоуправления муниципальных образований Иркутской области отдельных расходных обязательств в сфере строительства в связи с чрезвычайной ситуацией, сложившейся в результате паводка, вызванного сильными дождями, прошедшими в июне-июле 2019 года на территории Иркутской области</t>
  </si>
  <si>
    <t>6310174140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</si>
  <si>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</si>
  <si>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</si>
  <si>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</si>
  <si>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</si>
  <si>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Поощрение общественных инициатив для активизации деятельности территориального общественного самоуправления</t>
  </si>
  <si>
    <t>6310300000</t>
  </si>
  <si>
    <t>Проведение конкурса "Лучший проект территориального общественного самоуправления на территории Черемховского районного муниципального образования"</t>
  </si>
  <si>
    <t>6310320069</t>
  </si>
  <si>
    <t xml:space="preserve">Подпрограмма "Охрана окружающей среды на территории Черемховского районного муниципального образования" </t>
  </si>
  <si>
    <t>6320000000</t>
  </si>
  <si>
    <t>Основное мероприятие: Снижение негативного влияния отходов на состояние окружающей среды</t>
  </si>
  <si>
    <t>6320200000</t>
  </si>
  <si>
    <t>Мероприятия по сбору, транспортированию и утилизации (захоронение) твердых коммунальных отходов с несанкционированных мест размещения отходов</t>
  </si>
  <si>
    <t>6320220012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</si>
  <si>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</si>
  <si>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</si>
  <si>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</si>
  <si>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6320373120</t>
  </si>
  <si>
    <t xml:space="preserve">Подпрограмма "Энергосбережение и повышение энергетической эффективности на территории Черемховского районного муниципального образования" 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</si>
  <si>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</si>
  <si>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</si>
  <si>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</si>
  <si>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</si>
  <si>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</si>
  <si>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</si>
  <si>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</si>
  <si>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 xml:space="preserve">Подпрограмма "Обеспечение реализации муниципальной программы и прочие мероприятия в области жилищно-коммунального хозяйства" 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</si>
  <si>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</si>
  <si>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</si>
  <si>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</si>
  <si>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</si>
  <si>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63401S2972</t>
  </si>
  <si>
    <t>Основное мероприятие: Осуществление отдельных областных государственных полномочий</t>
  </si>
  <si>
    <t>6340200000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</si>
  <si>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</si>
  <si>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6340273040</t>
  </si>
  <si>
    <t>Основное мероприятие: Осуществление полномочий по благоустройству территорий поселений, переданных в рамках соглашений</t>
  </si>
  <si>
    <t>6340300000</t>
  </si>
  <si>
    <t>Благоустройство территории, прилегающей к МКУК «МКЦ АЧРМО» в п. Михайловка Черемховского района</t>
  </si>
  <si>
    <t>6340320071</t>
  </si>
  <si>
    <t xml:space="preserve">Подпрограмма "Градостроительная политика на территории Черемховского районного муниципального образования" </t>
  </si>
  <si>
    <t>6350000000</t>
  </si>
  <si>
    <t>Основное мероприятие: Внесение изменений в Схему территориального планирования Черемховского района</t>
  </si>
  <si>
    <t>6350100000</t>
  </si>
  <si>
    <t>Подготовка реестра внесения изменений в Схему территориального планирования Черемховского района</t>
  </si>
  <si>
    <t>6350120060</t>
  </si>
  <si>
    <t xml:space="preserve">Муниципальная программа "Управление муниципальными финансами Черемховского районного муниципального образования" </t>
  </si>
  <si>
    <t>6400000000</t>
  </si>
  <si>
    <t xml:space="preserve"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</si>
  <si>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</si>
  <si>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</si>
  <si>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</si>
  <si>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</si>
  <si>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</si>
  <si>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6410120290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</si>
  <si>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</si>
  <si>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6410173200</t>
  </si>
  <si>
    <t>64101S2972</t>
  </si>
  <si>
    <t>Основное мероприятие: Управление муниципальным долгом</t>
  </si>
  <si>
    <t>6410200000</t>
  </si>
  <si>
    <t>Обслуживание муниципального долга</t>
  </si>
  <si>
    <t>6410220013</t>
  </si>
  <si>
    <t>Обслуживание государственного (муниципального) долга</t>
  </si>
  <si>
    <t>700</t>
  </si>
  <si>
    <t xml:space="preserve"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</si>
  <si>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</si>
  <si>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</si>
  <si>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</si>
  <si>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Выравнивание уровня бюджетной обеспеченности поселений</t>
  </si>
  <si>
    <t>6420120014</t>
  </si>
  <si>
    <t>Межбюджетные трансферты</t>
  </si>
  <si>
    <t>500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</si>
  <si>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</si>
  <si>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</si>
  <si>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6420173200</t>
  </si>
  <si>
    <t xml:space="preserve">Муниципальная программа "Управление муниципальным имуществом Черемховского районного муниципального образования" 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</si>
  <si>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</si>
  <si>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</si>
  <si>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</si>
  <si>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</si>
  <si>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</si>
  <si>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</si>
  <si>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</si>
  <si>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</si>
  <si>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</si>
  <si>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</si>
  <si>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</si>
  <si>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</si>
  <si>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</si>
  <si>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</si>
  <si>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</si>
  <si>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</si>
  <si>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</si>
  <si>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</si>
  <si>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</si>
  <si>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</si>
  <si>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</si>
  <si>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</si>
  <si>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</si>
  <si>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муниципального задания МБУ "Проект-сметСервис"</t>
  </si>
  <si>
    <t>6520120022</t>
  </si>
  <si>
    <t>65201S2972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</si>
  <si>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</si>
  <si>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</si>
  <si>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</si>
  <si>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</si>
  <si>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Основное мероприятие: Ликвидация муниципальных унитарных предприятий</t>
  </si>
  <si>
    <t>6520300000</t>
  </si>
  <si>
    <t>Предоставление субсидии МУП "Аэропорт - Черемхово"</t>
  </si>
  <si>
    <t>6520321023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</si>
  <si>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образования"</t>
  </si>
  <si>
    <t>6530000000</t>
  </si>
  <si>
    <t>Основное мероприятие: Управление муниципальной собственностью</t>
  </si>
  <si>
    <t>6530100000</t>
  </si>
  <si>
    <t>6530120100</t>
  </si>
  <si>
    <t>6530120190</t>
  </si>
  <si>
    <t>65301S2972</t>
  </si>
  <si>
    <t xml:space="preserve">Муниципальная программа "Муниципальное управление в Черемховском районном муниципальном образовании" </t>
  </si>
  <si>
    <t>6600000000</t>
  </si>
  <si>
    <t>Подпрограмма "Развитие системы управления муниципальным образованием"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</si>
  <si>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</si>
  <si>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</si>
  <si>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</si>
  <si>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</si>
  <si>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</si>
  <si>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</si>
  <si>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</si>
  <si>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</si>
  <si>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</si>
  <si>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</si>
  <si>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</si>
  <si>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</si>
  <si>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</si>
  <si>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</si>
  <si>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</si>
  <si>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</si>
  <si>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</si>
  <si>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Единовременная денежная выплата лицу, удостоенному звания "Почетный гражданин Черемховского района"</t>
  </si>
  <si>
    <t>6610323600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</si>
  <si>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</si>
  <si>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</si>
  <si>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</si>
  <si>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</si>
  <si>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Основное мероприятие: Осуществление функций администрации муниципального района</t>
  </si>
  <si>
    <t>6610500000</t>
  </si>
  <si>
    <t>6610520190</t>
  </si>
  <si>
    <t>66105S2972</t>
  </si>
  <si>
    <t>Основное мероприятие: Обеспечение деятельности мэра муниципального района</t>
  </si>
  <si>
    <t>6610600000</t>
  </si>
  <si>
    <t>6610620100</t>
  </si>
  <si>
    <t>66106S2972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</si>
  <si>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</si>
  <si>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</si>
  <si>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</si>
  <si>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</si>
  <si>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</si>
  <si>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</si>
  <si>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</si>
  <si>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</si>
  <si>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</si>
  <si>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</si>
  <si>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</si>
  <si>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</si>
  <si>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</si>
  <si>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</si>
  <si>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Подпрограмма "Развитие предпринимательства"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</si>
  <si>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</si>
  <si>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</si>
  <si>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</si>
  <si>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</si>
  <si>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</si>
  <si>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</t>
  </si>
  <si>
    <t>6700000000</t>
  </si>
  <si>
    <t>Подпрограмма "Повышение безопасности дорожного движения в Черемховском районном муниципальном образовании"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</si>
  <si>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</si>
  <si>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</si>
  <si>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</si>
  <si>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</si>
  <si>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</si>
  <si>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</si>
  <si>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</si>
  <si>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Подпрограмма "Улучшение условий и охраны труда в Черемховском районном муниципальном образовании"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</si>
  <si>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</si>
  <si>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</si>
  <si>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</si>
  <si>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</si>
  <si>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</si>
  <si>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</si>
  <si>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</si>
  <si>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</si>
  <si>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</si>
  <si>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</si>
  <si>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</si>
  <si>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</si>
  <si>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</si>
  <si>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</si>
  <si>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</si>
  <si>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</si>
  <si>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</si>
  <si>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</si>
  <si>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</si>
  <si>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</si>
  <si>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</si>
  <si>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</si>
  <si>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</si>
  <si>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</si>
  <si>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</si>
  <si>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67302S2972</t>
  </si>
  <si>
    <t>Муниципальная программа "Развитие молодежной политики, физической культуры, спорта и туризма в Черемховском районном муниципальном образовании"</t>
  </si>
  <si>
    <t>6800000000</t>
  </si>
  <si>
    <t>Подпрограмма "Молодежная политика в Черемховском районном муниципальном образовании"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</si>
  <si>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</si>
  <si>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</si>
  <si>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</si>
  <si>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</si>
  <si>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</si>
  <si>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</si>
  <si>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</si>
  <si>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Подпрограмма "Развитие физической культуры и спорта в Черемховском районном муниципальном образовании"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</si>
  <si>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</si>
  <si>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</si>
  <si>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</si>
  <si>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</si>
  <si>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</si>
  <si>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</si>
  <si>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</si>
  <si>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</si>
  <si>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</si>
  <si>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</si>
  <si>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6820120242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</si>
  <si>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</si>
  <si>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</si>
  <si>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</si>
  <si>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</si>
  <si>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</si>
  <si>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68202S2390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</si>
  <si>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</si>
  <si>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</si>
  <si>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Подпрограмма "Молодым семьям – доступное жилье"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</si>
  <si>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</si>
  <si>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</si>
  <si>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</si>
  <si>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</si>
  <si>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</si>
  <si>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</si>
  <si>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</si>
  <si>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</si>
  <si>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</si>
  <si>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районе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</si>
  <si>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</si>
  <si>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</si>
  <si>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</si>
  <si>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</si>
  <si>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</si>
  <si>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Подпрограмма "Развитие туризма в Черемховском районном муниципальном образовании"</t>
  </si>
  <si>
    <t>6850000000</t>
  </si>
  <si>
    <t>Основное мероприятие: Вовлечение широких слоев населения в мероприятия туристской направленности</t>
  </si>
  <si>
    <t>6850100000</t>
  </si>
  <si>
    <t>Командное первенство рыболовов по подледной ловле рыбы в Черемховском районе</t>
  </si>
  <si>
    <t>6850120066</t>
  </si>
  <si>
    <t>Событийно-туристический фестиваль в Черемховском районе "Сибирский трофей"</t>
  </si>
  <si>
    <t>6850120067</t>
  </si>
  <si>
    <t>Основное мероприятие: Реализация мероприятий, направленных на информирование и обучение граждан о Черемховском районе</t>
  </si>
  <si>
    <t>6850200000</t>
  </si>
  <si>
    <t>Печать и издание наглядно-демонстрационных материалов и рекламной продукции</t>
  </si>
  <si>
    <t>6850220068</t>
  </si>
  <si>
    <t>Муниципальная программа "Здоровье населения в Черемховском районном муниципальном образовании"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</si>
  <si>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</si>
  <si>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</si>
  <si>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</si>
  <si>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</si>
  <si>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6900120047</t>
  </si>
  <si>
    <t>Обеспечение ГСМ  ОГБУЗ ИОКТБ Черемховский филиал для ежеквартальных выездов медицинских работников</t>
  </si>
  <si>
    <t>6900120048</t>
  </si>
  <si>
    <t>Оплата за обучение студентов в средних специальных учебных заведениях</t>
  </si>
  <si>
    <t>6900120147</t>
  </si>
  <si>
    <t>Муниципальная программа "Социальная поддержка населения Черемховского районного муниципального образования"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</si>
  <si>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</si>
  <si>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</si>
  <si>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</si>
  <si>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</si>
  <si>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</si>
  <si>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Реализация мероприятий по подготовке учреждений культуры к обслуживанию людей с ограниченными возможностями</t>
  </si>
  <si>
    <t>7010120050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</si>
  <si>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</si>
  <si>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</si>
  <si>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</si>
  <si>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</si>
  <si>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Подпрограмма "Поддержка мероприятий, проводимых для пожилых людей на территории Черемховского районного муниципального образования"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</si>
  <si>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</si>
  <si>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</si>
  <si>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</si>
  <si>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защитника Отечества</t>
  </si>
  <si>
    <t>7020120054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</si>
  <si>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</si>
  <si>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</si>
  <si>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</si>
  <si>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</si>
  <si>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</si>
  <si>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</si>
  <si>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</si>
  <si>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</si>
  <si>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</si>
  <si>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</si>
  <si>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Чествование тружеников тыла, вдов участников ВОВ, детей войны, ветеранов труда, почетных граждан Черемховского районного муниципального образования в юбилейные даты с 80 лет, а также лиц старше 90 лет ежегодно в дни рождения</t>
  </si>
  <si>
    <t>7020120159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</si>
  <si>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</si>
  <si>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</si>
  <si>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</si>
  <si>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</si>
  <si>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</si>
  <si>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</si>
  <si>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80101S2972</t>
  </si>
  <si>
    <t>Аппарат управления представительного органа муниципального образования</t>
  </si>
  <si>
    <t>8010200000</t>
  </si>
  <si>
    <t>8010220190</t>
  </si>
  <si>
    <t>80102S2972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</si>
  <si>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</si>
  <si>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</si>
  <si>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</si>
  <si>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</si>
  <si>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80201S2972</t>
  </si>
  <si>
    <t>Аппарат управления контрольно - счетной палаты муниципального образования</t>
  </si>
  <si>
    <t>8020200000</t>
  </si>
  <si>
    <t>8020220100</t>
  </si>
  <si>
    <t>8020220190</t>
  </si>
  <si>
    <t>80202S2972</t>
  </si>
  <si>
    <t>Проведение выборов и референдумов</t>
  </si>
  <si>
    <t>8030000000</t>
  </si>
  <si>
    <t>Проведение выборов главы муниципального образования</t>
  </si>
  <si>
    <t>8030100000</t>
  </si>
  <si>
    <t>Проведение выборов депутатов представительного органа муниципального образования</t>
  </si>
  <si>
    <t>8030200000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</si>
  <si>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</si>
  <si>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</si>
  <si>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</si>
  <si>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</si>
  <si>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8040120300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</si>
  <si>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</si>
  <si>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</si>
  <si>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</si>
  <si>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</si>
  <si>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Непрограммные расходы  органов местного самоуправления Черемховского районного муниципального образования</t>
  </si>
  <si>
    <t>8060000000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</si>
  <si>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</si>
  <si>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</si>
  <si>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</si>
  <si>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8060121060</t>
  </si>
  <si>
    <t>80601S2370</t>
  </si>
  <si>
    <t>Другие общегосударственные вопросы</t>
  </si>
  <si>
    <t>Мобилизационная подготовка экономики</t>
  </si>
  <si>
    <t>Общее образование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</si>
  <si>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</si>
  <si>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</si>
  <si>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</si>
  <si>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Профессиональная подготовка, переподготовка и повышение квалификации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</si>
  <si>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</si>
  <si>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социальной политики</t>
  </si>
  <si>
    <t>Культура</t>
  </si>
  <si>
    <t>Другие вопросы в области здравоохранения</t>
  </si>
  <si>
    <t>Другие вопросы в области национальной экономики</t>
  </si>
  <si>
    <t>Молодежная политика</t>
  </si>
  <si>
    <t>Социальное обеспечение населения</t>
  </si>
  <si>
    <t>Физическая культура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</si>
  <si>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</si>
  <si>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</si>
  <si>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</si>
  <si>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</si>
  <si>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</si>
  <si>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</si>
  <si>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</si>
  <si>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Периодическая печать и издательства</t>
  </si>
  <si>
    <t>Жилищное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</si>
  <si>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</si>
  <si>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</si>
  <si>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</si>
  <si>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</si>
  <si>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жилищно-коммунального хозяйства</t>
  </si>
  <si>
    <t>Дополнительное образование детей</t>
  </si>
  <si>
    <t>Дошкольное образование</t>
  </si>
  <si>
    <t>Сельское хозяйство и рыболовство</t>
  </si>
  <si>
    <t>Другие вопросы в области охраны окружающей среды</t>
  </si>
  <si>
    <t>Другие вопросы в области культуры, кинематографии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</si>
  <si>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</si>
  <si>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</si>
  <si>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</si>
  <si>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</si>
  <si>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62102S2972</t>
  </si>
  <si>
    <t>62102S2370</t>
  </si>
  <si>
    <t>62102S2120</t>
  </si>
  <si>
    <t>62102L519A</t>
  </si>
  <si>
    <t>Государственная поддержка отрасли культуры (Мероприятия по модернизации библиотек в части комплектования книжных фондов библиотек муниципальных образований)</t>
  </si>
  <si>
    <t>6210220290</t>
  </si>
  <si>
    <t>6210200000</t>
  </si>
  <si>
    <t>Основное мероприятие: Организация библиотечного обслуживания</t>
  </si>
  <si>
    <t>62101S2972</t>
  </si>
  <si>
    <t>62101S2370</t>
  </si>
  <si>
    <t>Охрана семьи и детства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</si>
  <si>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плановый период 2023 и 2024 годов</t>
  </si>
  <si>
    <t>Наименование показателя</t>
  </si>
  <si>
    <t xml:space="preserve">Сумма, тыс. руб. </t>
  </si>
  <si>
    <t>целевой статьи</t>
  </si>
  <si>
    <t>вида расходов</t>
  </si>
  <si>
    <t>раздела, подраздела</t>
  </si>
  <si>
    <t>0701</t>
  </si>
  <si>
    <t>0705</t>
  </si>
  <si>
    <t>0702</t>
  </si>
  <si>
    <t>1004</t>
  </si>
  <si>
    <t>0703</t>
  </si>
  <si>
    <t>0709</t>
  </si>
  <si>
    <t>0707</t>
  </si>
  <si>
    <t>0801</t>
  </si>
  <si>
    <t>0113</t>
  </si>
  <si>
    <t>1013</t>
  </si>
  <si>
    <t>0605</t>
  </si>
  <si>
    <t>0405</t>
  </si>
  <si>
    <t>0104</t>
  </si>
  <si>
    <t>0505</t>
  </si>
  <si>
    <t>1003</t>
  </si>
  <si>
    <t>0503</t>
  </si>
  <si>
    <t>0412</t>
  </si>
  <si>
    <t>0106</t>
  </si>
  <si>
    <t>1401</t>
  </si>
  <si>
    <t>1403</t>
  </si>
  <si>
    <t>0501</t>
  </si>
  <si>
    <t>1202</t>
  </si>
  <si>
    <t>1001</t>
  </si>
  <si>
    <t>0102</t>
  </si>
  <si>
    <t>0105</t>
  </si>
  <si>
    <t>0409</t>
  </si>
  <si>
    <t>0314</t>
  </si>
  <si>
    <t>1101</t>
  </si>
  <si>
    <t>0909</t>
  </si>
  <si>
    <t>1006</t>
  </si>
  <si>
    <t>0103</t>
  </si>
  <si>
    <t>0107</t>
  </si>
  <si>
    <t>0111</t>
  </si>
  <si>
    <t>0204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</si>
  <si>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2022 год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</si>
  <si>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</si>
  <si>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</si>
  <si>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</si>
  <si>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</si>
  <si>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</si>
  <si>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</si>
  <si>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</si>
  <si>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</si>
  <si>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</si>
  <si>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</si>
  <si>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</si>
  <si>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</si>
  <si>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</si>
  <si>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</si>
  <si>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Распределение бюджетных ассигнований по разделам, подразделам классификации расходов бюджетов на 2022 год</t>
  </si>
  <si>
    <t>раздела</t>
  </si>
  <si>
    <t>подраздела</t>
  </si>
  <si>
    <t>Распределение бюджетных ассигнований по разделам, подразделам классификации расходов бюджетов на плановый период 2023 и 2024 годов</t>
  </si>
  <si>
    <t>Сумма, тыс.руб.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</si>
  <si>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</si>
  <si>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</si>
  <si>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</si>
  <si>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</si>
  <si>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</si>
  <si>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</si>
  <si>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</si>
  <si>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</si>
  <si>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Ведомственная структура расходов бюджета Черемховского районного муниципального образования на 2022 год</t>
  </si>
  <si>
    <t>ГРБС</t>
  </si>
  <si>
    <t>Ведомственная структура расходов бюджета Черемховского районного муниципального образования на плановый период 2023 и 2024 годов</t>
  </si>
  <si>
    <t>Сумма, тыс. руб.</t>
  </si>
  <si>
    <t>Ю.Н.Гайдук</t>
  </si>
  <si>
    <t>Начальник  финансового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</si>
</sst>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00000"/>
    <numFmt numFmtId="167" formatCode="#,##0.00000"/>
    <numFmt numFmtId="168" formatCode="#,##0.0"/>
    <numFmt numFmtId="169" formatCode="#,##0.0000"/>
    <numFmt numFmtId="170" formatCode="#,##0.00;[Red]\-#,##0.00;0.00"/>
    <numFmt numFmtId="171" formatCode="000;[Red]\-000;&quot;&quot;"/>
    <numFmt numFmtId="172" formatCode="0000000000;[Red]\-0000000000;&quot;&quot;"/>
    <numFmt numFmtId="173" formatCode="0000000000"/>
    <numFmt numFmtId="174" formatCode="#,##0.0_ ;[Red]\-#,##0.0\ "/>
    <numFmt numFmtId="175" formatCode="00;[Red]\-00;&quot;&quot;"/>
    <numFmt numFmtId="176" formatCode="0000"/>
    <numFmt numFmtId="177" formatCode="#,##0.0;[Red]\-#,##0.0;0.0"/>
    <numFmt numFmtId="178" formatCode="000"/>
    <numFmt numFmtId="179" formatCode="#,##0.000000"/>
  </numFmts>
  <fonts count="3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6">
    <xf numFmtId="0" fontId="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5" fillId="0" borderId="0"/>
    <xf numFmtId="0" fontId="15" fillId="0" borderId="0"/>
    <xf numFmtId="165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164" fontId="9" fillId="0" borderId="0" applyFont="0" applyFill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3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</cellStyleXfs>
  <cellXfs count="216">
    <xf numFmtId="0" fontId="0" fillId="0" borderId="0" xfId="0"/>
    <xf numFmtId="0" fontId="12" fillId="0" borderId="0" xfId="5"/>
    <xf numFmtId="0" fontId="21" fillId="0" borderId="0" xfId="0" applyFont="1" applyAlignment="1">
      <alignment horizontal="left" readingOrder="2"/>
    </xf>
    <xf numFmtId="166" fontId="16" fillId="2" borderId="0" xfId="5" applyNumberFormat="1" applyFont="1" applyFill="1"/>
    <xf numFmtId="0" fontId="19" fillId="0" borderId="0" xfId="199" applyFont="1" applyFill="1"/>
    <xf numFmtId="0" fontId="20" fillId="0" borderId="0" xfId="199" applyFont="1" applyFill="1" applyAlignment="1">
      <alignment horizontal="center" vertical="center" wrapText="1"/>
    </xf>
    <xf numFmtId="166" fontId="17" fillId="0" borderId="0" xfId="5" applyNumberFormat="1" applyFont="1" applyFill="1" applyAlignment="1">
      <alignment horizontal="right"/>
    </xf>
    <xf numFmtId="0" fontId="23" fillId="0" borderId="1" xfId="199" applyFont="1" applyFill="1" applyBorder="1" applyAlignment="1">
      <alignment horizontal="center" vertical="center"/>
    </xf>
    <xf numFmtId="0" fontId="23" fillId="0" borderId="1" xfId="199" applyFont="1" applyFill="1" applyBorder="1" applyAlignment="1">
      <alignment horizontal="center" vertical="center" wrapText="1"/>
    </xf>
    <xf numFmtId="168" fontId="12" fillId="0" borderId="0" xfId="5" applyNumberFormat="1"/>
    <xf numFmtId="0" fontId="25" fillId="0" borderId="0" xfId="5" applyFont="1"/>
    <xf numFmtId="167" fontId="25" fillId="0" borderId="0" xfId="5" applyNumberFormat="1" applyFont="1"/>
    <xf numFmtId="0" fontId="26" fillId="0" borderId="1" xfId="5" applyFont="1" applyBorder="1" applyAlignment="1">
      <alignment horizontal="center"/>
    </xf>
    <xf numFmtId="0" fontId="24" fillId="0" borderId="1" xfId="5" applyFont="1" applyBorder="1" applyAlignment="1">
      <alignment horizontal="left" wrapText="1"/>
    </xf>
    <xf numFmtId="0" fontId="26" fillId="0" borderId="1" xfId="203" applyFont="1" applyBorder="1" applyAlignment="1" applyProtection="1">
      <alignment wrapText="1"/>
    </xf>
    <xf numFmtId="0" fontId="26" fillId="0" borderId="1" xfId="5" applyFont="1" applyBorder="1" applyAlignment="1">
      <alignment horizontal="center" vertical="center" wrapText="1"/>
    </xf>
    <xf numFmtId="0" fontId="26" fillId="0" borderId="0" xfId="5" applyFont="1"/>
    <xf numFmtId="0" fontId="23" fillId="0" borderId="1" xfId="199" applyFont="1" applyFill="1" applyBorder="1" applyAlignment="1"/>
    <xf numFmtId="0" fontId="18" fillId="0" borderId="1" xfId="203" applyFont="1" applyBorder="1" applyAlignment="1" applyProtection="1">
      <alignment wrapText="1"/>
    </xf>
    <xf numFmtId="0" fontId="18" fillId="0" borderId="1" xfId="199" applyFont="1" applyFill="1" applyBorder="1" applyAlignment="1">
      <alignment horizontal="center" vertical="center"/>
    </xf>
    <xf numFmtId="0" fontId="23" fillId="0" borderId="1" xfId="199" applyFont="1" applyFill="1" applyBorder="1" applyAlignment="1">
      <alignment wrapText="1"/>
    </xf>
    <xf numFmtId="0" fontId="18" fillId="2" borderId="1" xfId="199" applyFont="1" applyFill="1" applyBorder="1" applyAlignment="1">
      <alignment horizontal="center" vertical="center"/>
    </xf>
    <xf numFmtId="0" fontId="12" fillId="2" borderId="0" xfId="5" applyFill="1"/>
    <xf numFmtId="0" fontId="23" fillId="2" borderId="1" xfId="199" applyFont="1" applyFill="1" applyBorder="1" applyAlignment="1">
      <alignment wrapText="1"/>
    </xf>
    <xf numFmtId="0" fontId="23" fillId="2" borderId="1" xfId="199" applyFont="1" applyFill="1" applyBorder="1" applyAlignment="1">
      <alignment horizontal="center" vertical="center"/>
    </xf>
    <xf numFmtId="0" fontId="26" fillId="0" borderId="1" xfId="5" applyFont="1" applyBorder="1" applyAlignment="1">
      <alignment wrapText="1"/>
    </xf>
    <xf numFmtId="0" fontId="25" fillId="2" borderId="0" xfId="5" applyFont="1" applyFill="1"/>
    <xf numFmtId="0" fontId="26" fillId="0" borderId="1" xfId="199" applyFont="1" applyFill="1" applyBorder="1" applyAlignment="1">
      <alignment wrapText="1"/>
    </xf>
    <xf numFmtId="168" fontId="24" fillId="0" borderId="1" xfId="5" applyNumberFormat="1" applyFont="1" applyFill="1" applyBorder="1" applyAlignment="1" applyProtection="1">
      <alignment horizontal="center" vertical="center" wrapText="1"/>
    </xf>
    <xf numFmtId="0" fontId="26" fillId="0" borderId="1" xfId="5" applyFont="1" applyFill="1" applyBorder="1" applyAlignment="1">
      <alignment horizontal="center" vertical="center" wrapText="1"/>
    </xf>
    <xf numFmtId="0" fontId="24" fillId="0" borderId="1" xfId="5" applyFont="1" applyFill="1" applyBorder="1" applyAlignment="1">
      <alignment horizontal="center" vertical="center" wrapText="1"/>
    </xf>
    <xf numFmtId="0" fontId="12" fillId="0" borderId="0" xfId="5" applyFont="1"/>
    <xf numFmtId="0" fontId="25" fillId="0" borderId="0" xfId="5" applyFont="1" applyFill="1"/>
    <xf numFmtId="0" fontId="18" fillId="0" borderId="1" xfId="170" applyFont="1" applyFill="1" applyBorder="1" applyAlignment="1">
      <alignment wrapText="1"/>
    </xf>
    <xf numFmtId="0" fontId="12" fillId="0" borderId="0" xfId="5" applyFill="1"/>
    <xf numFmtId="0" fontId="23" fillId="0" borderId="0" xfId="199" applyFont="1" applyFill="1" applyBorder="1" applyAlignment="1">
      <alignment wrapText="1"/>
    </xf>
    <xf numFmtId="0" fontId="23" fillId="0" borderId="0" xfId="199" applyFont="1" applyFill="1" applyBorder="1" applyAlignment="1">
      <alignment horizontal="center" vertical="center"/>
    </xf>
    <xf numFmtId="168" fontId="26" fillId="2" borderId="1" xfId="199" applyNumberFormat="1" applyFont="1" applyFill="1" applyBorder="1" applyAlignment="1">
      <alignment vertical="center"/>
    </xf>
    <xf numFmtId="168" fontId="24" fillId="2" borderId="1" xfId="5" applyNumberFormat="1" applyFont="1" applyFill="1" applyBorder="1" applyAlignment="1">
      <alignment horizontal="center" vertical="center" wrapText="1"/>
    </xf>
    <xf numFmtId="168" fontId="25" fillId="0" borderId="0" xfId="5" applyNumberFormat="1" applyFont="1"/>
    <xf numFmtId="0" fontId="18" fillId="0" borderId="2" xfId="199" applyFont="1" applyFill="1" applyBorder="1" applyAlignment="1">
      <alignment horizontal="center" vertical="center"/>
    </xf>
    <xf numFmtId="168" fontId="26" fillId="2" borderId="0" xfId="5" applyNumberFormat="1" applyFont="1" applyFill="1"/>
    <xf numFmtId="168" fontId="16" fillId="2" borderId="0" xfId="5" applyNumberFormat="1" applyFont="1" applyFill="1"/>
    <xf numFmtId="0" fontId="16" fillId="0" borderId="0" xfId="5" applyFont="1" applyFill="1"/>
    <xf numFmtId="0" fontId="16" fillId="0" borderId="0" xfId="5" applyFont="1" applyFill="1" applyBorder="1"/>
    <xf numFmtId="0" fontId="12" fillId="0" borderId="0" xfId="5" applyBorder="1"/>
    <xf numFmtId="0" fontId="28" fillId="0" borderId="6" xfId="4" applyFont="1" applyBorder="1" applyAlignment="1">
      <alignment horizontal="center" wrapText="1"/>
    </xf>
    <xf numFmtId="0" fontId="28" fillId="0" borderId="7" xfId="4" applyFont="1" applyBorder="1" applyAlignment="1">
      <alignment horizontal="center" wrapText="1"/>
    </xf>
    <xf numFmtId="0" fontId="28" fillId="0" borderId="6" xfId="4" applyFont="1" applyBorder="1" applyAlignment="1">
      <alignment horizontal="center" vertical="center"/>
    </xf>
    <xf numFmtId="168" fontId="28" fillId="0" borderId="7" xfId="4" applyNumberFormat="1" applyFont="1" applyBorder="1" applyAlignment="1">
      <alignment horizontal="center" vertical="center"/>
    </xf>
    <xf numFmtId="0" fontId="28" fillId="0" borderId="1" xfId="4" applyFont="1" applyBorder="1" applyAlignment="1">
      <alignment vertical="center" wrapText="1"/>
    </xf>
    <xf numFmtId="0" fontId="28" fillId="0" borderId="9" xfId="4" applyFont="1" applyBorder="1" applyAlignment="1">
      <alignment horizontal="center" vertical="center"/>
    </xf>
    <xf numFmtId="0" fontId="32" fillId="0" borderId="1" xfId="0" applyFont="1" applyBorder="1" applyAlignment="1">
      <alignment horizontal="justify" vertical="top" wrapText="1"/>
    </xf>
    <xf numFmtId="0" fontId="29" fillId="0" borderId="9" xfId="4" applyFont="1" applyBorder="1" applyAlignment="1">
      <alignment horizontal="center" vertical="center"/>
    </xf>
    <xf numFmtId="168" fontId="29" fillId="0" borderId="7" xfId="4" applyNumberFormat="1" applyFont="1" applyBorder="1" applyAlignment="1">
      <alignment horizontal="center" vertical="center"/>
    </xf>
    <xf numFmtId="0" fontId="32" fillId="0" borderId="1" xfId="0" applyFont="1" applyBorder="1" applyAlignment="1">
      <alignment wrapText="1"/>
    </xf>
    <xf numFmtId="0" fontId="29" fillId="0" borderId="4" xfId="5" applyFont="1" applyFill="1" applyBorder="1" applyAlignment="1">
      <alignment horizontal="center" vertical="center"/>
    </xf>
    <xf numFmtId="168" fontId="29" fillId="0" borderId="7" xfId="4" applyNumberFormat="1" applyFont="1" applyBorder="1" applyAlignment="1">
      <alignment horizontal="center" vertical="center" wrapText="1"/>
    </xf>
    <xf numFmtId="0" fontId="29" fillId="0" borderId="1" xfId="4" applyFont="1" applyBorder="1" applyAlignment="1">
      <alignment vertical="center" wrapText="1"/>
    </xf>
    <xf numFmtId="0" fontId="29" fillId="0" borderId="10" xfId="4" applyFont="1" applyBorder="1" applyAlignment="1">
      <alignment horizontal="center" vertical="center"/>
    </xf>
    <xf numFmtId="168" fontId="29" fillId="0" borderId="11" xfId="4" applyNumberFormat="1" applyFont="1" applyBorder="1" applyAlignment="1">
      <alignment horizontal="center" vertical="center"/>
    </xf>
    <xf numFmtId="0" fontId="29" fillId="0" borderId="12" xfId="4" applyFont="1" applyBorder="1" applyAlignment="1">
      <alignment horizontal="center" vertical="center"/>
    </xf>
    <xf numFmtId="168" fontId="29" fillId="0" borderId="1" xfId="4" applyNumberFormat="1" applyFont="1" applyBorder="1" applyAlignment="1">
      <alignment horizontal="center" vertical="center"/>
    </xf>
    <xf numFmtId="0" fontId="28" fillId="0" borderId="1" xfId="4" applyFont="1" applyBorder="1" applyAlignment="1">
      <alignment wrapText="1"/>
    </xf>
    <xf numFmtId="0" fontId="29" fillId="0" borderId="1" xfId="4" applyFont="1" applyBorder="1" applyAlignment="1">
      <alignment wrapText="1"/>
    </xf>
    <xf numFmtId="0" fontId="29" fillId="0" borderId="0" xfId="4" applyFont="1" applyFill="1" applyBorder="1" applyAlignment="1">
      <alignment wrapText="1"/>
    </xf>
    <xf numFmtId="0" fontId="29" fillId="0" borderId="0" xfId="5" applyFont="1" applyAlignment="1">
      <alignment horizontal="right"/>
    </xf>
    <xf numFmtId="0" fontId="12" fillId="0" borderId="0" xfId="5" applyAlignment="1">
      <alignment horizontal="right"/>
    </xf>
    <xf numFmtId="0" fontId="28" fillId="0" borderId="1" xfId="4" applyFont="1" applyBorder="1" applyAlignment="1">
      <alignment horizontal="center" wrapText="1"/>
    </xf>
    <xf numFmtId="0" fontId="28" fillId="0" borderId="1" xfId="4" applyFont="1" applyBorder="1" applyAlignment="1">
      <alignment horizontal="center" vertical="center"/>
    </xf>
    <xf numFmtId="168" fontId="28" fillId="0" borderId="1" xfId="4" applyNumberFormat="1" applyFont="1" applyBorder="1" applyAlignment="1">
      <alignment horizontal="center" vertical="center"/>
    </xf>
    <xf numFmtId="0" fontId="29" fillId="0" borderId="1" xfId="4" applyFont="1" applyBorder="1" applyAlignment="1">
      <alignment horizontal="center" vertical="center"/>
    </xf>
    <xf numFmtId="0" fontId="29" fillId="0" borderId="1" xfId="5" applyFont="1" applyFill="1" applyBorder="1" applyAlignment="1">
      <alignment horizontal="center" vertical="center"/>
    </xf>
    <xf numFmtId="168" fontId="29" fillId="0" borderId="1" xfId="4" applyNumberFormat="1" applyFont="1" applyBorder="1" applyAlignment="1">
      <alignment horizontal="center" vertical="center" wrapText="1"/>
    </xf>
    <xf numFmtId="168" fontId="24" fillId="2" borderId="1" xfId="199" applyNumberFormat="1" applyFont="1" applyFill="1" applyBorder="1" applyAlignment="1">
      <alignment vertical="center"/>
    </xf>
    <xf numFmtId="168" fontId="26" fillId="0" borderId="1" xfId="5" applyNumberFormat="1" applyFont="1" applyBorder="1" applyAlignment="1">
      <alignment vertical="center" wrapText="1"/>
    </xf>
    <xf numFmtId="168" fontId="26" fillId="2" borderId="2" xfId="5" applyNumberFormat="1" applyFont="1" applyFill="1" applyBorder="1" applyAlignment="1">
      <alignment vertical="center"/>
    </xf>
    <xf numFmtId="168" fontId="26" fillId="2" borderId="1" xfId="5" applyNumberFormat="1" applyFont="1" applyFill="1" applyBorder="1" applyAlignment="1">
      <alignment vertical="center"/>
    </xf>
    <xf numFmtId="168" fontId="24" fillId="2" borderId="1" xfId="199" applyNumberFormat="1" applyFont="1" applyFill="1" applyBorder="1" applyAlignment="1">
      <alignment horizontal="right" vertical="center"/>
    </xf>
    <xf numFmtId="168" fontId="26" fillId="2" borderId="1" xfId="199" applyNumberFormat="1" applyFont="1" applyFill="1" applyBorder="1" applyAlignment="1">
      <alignment horizontal="right" vertical="center"/>
    </xf>
    <xf numFmtId="168" fontId="18" fillId="2" borderId="1" xfId="199" applyNumberFormat="1" applyFont="1" applyFill="1" applyBorder="1" applyAlignment="1">
      <alignment vertical="center"/>
    </xf>
    <xf numFmtId="168" fontId="23" fillId="0" borderId="1" xfId="199" applyNumberFormat="1" applyFont="1" applyFill="1" applyBorder="1" applyAlignment="1">
      <alignment vertical="center"/>
    </xf>
    <xf numFmtId="168" fontId="26" fillId="2" borderId="1" xfId="5" applyNumberFormat="1" applyFont="1" applyFill="1" applyBorder="1" applyAlignment="1">
      <alignment horizontal="right" vertical="center"/>
    </xf>
    <xf numFmtId="168" fontId="24" fillId="2" borderId="1" xfId="5" applyNumberFormat="1" applyFont="1" applyFill="1" applyBorder="1" applyAlignment="1">
      <alignment horizontal="right" vertical="center"/>
    </xf>
    <xf numFmtId="168" fontId="28" fillId="0" borderId="1" xfId="4" applyNumberFormat="1" applyFont="1" applyBorder="1" applyAlignment="1">
      <alignment horizontal="center" vertical="center" wrapText="1"/>
    </xf>
    <xf numFmtId="0" fontId="28" fillId="0" borderId="8" xfId="4" applyFont="1" applyBorder="1" applyAlignment="1">
      <alignment wrapText="1"/>
    </xf>
    <xf numFmtId="0" fontId="32" fillId="0" borderId="1" xfId="0" applyFont="1" applyBorder="1" applyAlignment="1">
      <alignment horizontal="justify" wrapText="1"/>
    </xf>
    <xf numFmtId="0" fontId="29" fillId="0" borderId="13" xfId="4" applyFont="1" applyBorder="1" applyAlignment="1">
      <alignment wrapText="1"/>
    </xf>
    <xf numFmtId="168" fontId="29" fillId="0" borderId="13" xfId="4" applyNumberFormat="1" applyFont="1" applyBorder="1" applyAlignment="1">
      <alignment horizontal="center" vertical="center"/>
    </xf>
    <xf numFmtId="0" fontId="12" fillId="0" borderId="0" xfId="5" applyAlignment="1"/>
    <xf numFmtId="0" fontId="19" fillId="0" borderId="0" xfId="199" applyFont="1" applyFill="1" applyAlignment="1"/>
    <xf numFmtId="0" fontId="20" fillId="2" borderId="0" xfId="199" applyFont="1" applyFill="1" applyAlignment="1">
      <alignment horizontal="center" wrapText="1"/>
    </xf>
    <xf numFmtId="0" fontId="23" fillId="0" borderId="1" xfId="199" applyFont="1" applyFill="1" applyBorder="1" applyAlignment="1">
      <alignment horizontal="center"/>
    </xf>
    <xf numFmtId="0" fontId="16" fillId="0" borderId="1" xfId="5" applyFont="1" applyBorder="1" applyAlignment="1"/>
    <xf numFmtId="0" fontId="26" fillId="0" borderId="2" xfId="199" applyFont="1" applyFill="1" applyBorder="1" applyAlignment="1">
      <alignment horizontal="left" wrapText="1"/>
    </xf>
    <xf numFmtId="0" fontId="26" fillId="0" borderId="1" xfId="199" applyFont="1" applyFill="1" applyBorder="1" applyAlignment="1">
      <alignment horizontal="left" wrapText="1"/>
    </xf>
    <xf numFmtId="0" fontId="26" fillId="2" borderId="1" xfId="199" applyFont="1" applyFill="1" applyBorder="1" applyAlignment="1">
      <alignment wrapText="1"/>
    </xf>
    <xf numFmtId="168" fontId="24" fillId="0" borderId="1" xfId="5" applyNumberFormat="1" applyFont="1" applyFill="1" applyBorder="1" applyAlignment="1">
      <alignment wrapText="1"/>
    </xf>
    <xf numFmtId="0" fontId="26" fillId="0" borderId="1" xfId="5" applyFont="1" applyFill="1" applyBorder="1" applyAlignment="1">
      <alignment horizontal="justify" wrapText="1"/>
    </xf>
    <xf numFmtId="0" fontId="24" fillId="0" borderId="1" xfId="5" applyFont="1" applyFill="1" applyBorder="1" applyAlignment="1">
      <alignment horizontal="justify" wrapText="1"/>
    </xf>
    <xf numFmtId="0" fontId="18" fillId="2" borderId="1" xfId="16" applyFont="1" applyFill="1" applyBorder="1" applyAlignment="1">
      <alignment horizontal="left" wrapText="1"/>
    </xf>
    <xf numFmtId="0" fontId="18" fillId="0" borderId="0" xfId="199" applyFont="1" applyFill="1" applyAlignment="1"/>
    <xf numFmtId="168" fontId="26" fillId="2" borderId="0" xfId="5" applyNumberFormat="1" applyFont="1" applyFill="1" applyAlignment="1">
      <alignment horizontal="right" vertical="center" wrapText="1"/>
    </xf>
    <xf numFmtId="168" fontId="17" fillId="0" borderId="0" xfId="5" applyNumberFormat="1" applyFont="1" applyFill="1" applyAlignment="1">
      <alignment horizontal="right"/>
    </xf>
    <xf numFmtId="0" fontId="28" fillId="0" borderId="1" xfId="5" applyFont="1" applyBorder="1" applyAlignment="1">
      <alignment horizontal="center" vertical="center"/>
    </xf>
    <xf numFmtId="0" fontId="23" fillId="0" borderId="1" xfId="199" applyFont="1" applyFill="1" applyBorder="1"/>
    <xf numFmtId="169" fontId="12" fillId="0" borderId="0" xfId="5" applyNumberFormat="1"/>
    <xf numFmtId="0" fontId="16" fillId="0" borderId="1" xfId="5" applyFont="1" applyBorder="1"/>
    <xf numFmtId="0" fontId="17" fillId="0" borderId="0" xfId="221" applyFont="1"/>
    <xf numFmtId="0" fontId="26" fillId="0" borderId="2" xfId="199" applyFont="1" applyFill="1" applyBorder="1" applyAlignment="1">
      <alignment horizontal="left" vertical="center" wrapText="1"/>
    </xf>
    <xf numFmtId="0" fontId="26" fillId="0" borderId="1" xfId="199" applyFont="1" applyFill="1" applyBorder="1" applyAlignment="1">
      <alignment horizontal="left" vertical="center" wrapText="1"/>
    </xf>
    <xf numFmtId="168" fontId="24" fillId="2" borderId="1" xfId="5" applyNumberFormat="1" applyFont="1" applyFill="1" applyBorder="1" applyAlignment="1">
      <alignment vertical="center"/>
    </xf>
    <xf numFmtId="0" fontId="23" fillId="0" borderId="1" xfId="199" applyFont="1" applyFill="1" applyBorder="1" applyAlignment="1">
      <alignment vertical="center" wrapText="1"/>
    </xf>
    <xf numFmtId="0" fontId="23" fillId="2" borderId="1" xfId="199" applyFont="1" applyFill="1" applyBorder="1" applyAlignment="1">
      <alignment vertical="center" wrapText="1"/>
    </xf>
    <xf numFmtId="0" fontId="26" fillId="2" borderId="1" xfId="199" applyFont="1" applyFill="1" applyBorder="1" applyAlignment="1">
      <alignment vertical="top" wrapText="1"/>
    </xf>
    <xf numFmtId="168" fontId="24" fillId="0" borderId="1" xfId="5" applyNumberFormat="1" applyFont="1" applyFill="1" applyBorder="1" applyAlignment="1">
      <alignment vertical="center" wrapText="1"/>
    </xf>
    <xf numFmtId="0" fontId="26" fillId="0" borderId="1" xfId="5" applyFont="1" applyFill="1" applyBorder="1" applyAlignment="1">
      <alignment horizontal="justify" vertical="center" wrapText="1"/>
    </xf>
    <xf numFmtId="0" fontId="24" fillId="0" borderId="1" xfId="5" applyFont="1" applyFill="1" applyBorder="1" applyAlignment="1">
      <alignment horizontal="justify" vertical="center" wrapText="1"/>
    </xf>
    <xf numFmtId="0" fontId="26" fillId="0" borderId="1" xfId="199" applyFont="1" applyFill="1" applyBorder="1" applyAlignment="1">
      <alignment vertical="top" wrapText="1"/>
    </xf>
    <xf numFmtId="0" fontId="18" fillId="2" borderId="1" xfId="16" applyFont="1" applyFill="1" applyBorder="1" applyAlignment="1">
      <alignment horizontal="left" vertical="center" wrapText="1"/>
    </xf>
    <xf numFmtId="0" fontId="26" fillId="0" borderId="1" xfId="5" applyFont="1" applyFill="1" applyBorder="1" applyAlignment="1">
      <alignment horizontal="justify" vertical="top" wrapText="1"/>
    </xf>
    <xf numFmtId="0" fontId="18" fillId="0" borderId="1" xfId="222" applyFont="1" applyFill="1" applyBorder="1" applyAlignment="1">
      <alignment wrapText="1"/>
    </xf>
    <xf numFmtId="168" fontId="26" fillId="2" borderId="0" xfId="5" applyNumberFormat="1" applyFont="1" applyFill="1" applyBorder="1"/>
    <xf numFmtId="168" fontId="26" fillId="2" borderId="0" xfId="5" applyNumberFormat="1" applyFont="1" applyFill="1" applyBorder="1" applyAlignment="1">
      <alignment vertical="center"/>
    </xf>
    <xf numFmtId="0" fontId="18" fillId="0" borderId="0" xfId="199" applyFont="1" applyFill="1" applyBorder="1"/>
    <xf numFmtId="0" fontId="26" fillId="0" borderId="0" xfId="199" applyFont="1" applyFill="1" applyBorder="1" applyAlignment="1">
      <alignment wrapText="1"/>
    </xf>
    <xf numFmtId="0" fontId="18" fillId="0" borderId="0" xfId="199" applyFont="1" applyFill="1" applyBorder="1" applyAlignment="1">
      <alignment horizontal="center" vertical="center"/>
    </xf>
    <xf numFmtId="168" fontId="26" fillId="2" borderId="0" xfId="5" applyNumberFormat="1" applyFont="1" applyFill="1" applyBorder="1" applyAlignment="1">
      <alignment horizontal="right" vertical="center"/>
    </xf>
    <xf numFmtId="168" fontId="24" fillId="2" borderId="0" xfId="199" applyNumberFormat="1" applyFont="1" applyFill="1" applyBorder="1" applyAlignment="1">
      <alignment vertical="center"/>
    </xf>
    <xf numFmtId="0" fontId="29" fillId="0" borderId="0" xfId="205" applyFont="1"/>
    <xf numFmtId="0" fontId="29" fillId="0" borderId="0" xfId="205" applyFont="1" applyAlignment="1">
      <alignment horizontal="center"/>
    </xf>
    <xf numFmtId="0" fontId="29" fillId="0" borderId="0" xfId="207" applyFont="1"/>
    <xf numFmtId="0" fontId="29" fillId="0" borderId="0" xfId="0" applyFont="1" applyProtection="1">
      <protection hidden="1"/>
    </xf>
    <xf numFmtId="0" fontId="29" fillId="0" borderId="0" xfId="0" applyFont="1" applyAlignment="1" applyProtection="1">
      <alignment horizontal="center"/>
      <protection hidden="1"/>
    </xf>
    <xf numFmtId="0" fontId="29" fillId="0" borderId="0" xfId="0" applyFont="1"/>
    <xf numFmtId="0" fontId="28" fillId="0" borderId="0" xfId="0" applyFont="1"/>
    <xf numFmtId="0" fontId="34" fillId="0" borderId="1" xfId="223" applyNumberFormat="1" applyFont="1" applyFill="1" applyBorder="1" applyAlignment="1" applyProtection="1">
      <alignment horizontal="center" vertical="center" wrapText="1"/>
      <protection hidden="1"/>
    </xf>
    <xf numFmtId="0" fontId="34" fillId="0" borderId="1" xfId="206" applyNumberFormat="1" applyFont="1" applyFill="1" applyBorder="1" applyAlignment="1" applyProtection="1">
      <alignment horizontal="center" vertical="center" wrapText="1"/>
      <protection hidden="1"/>
    </xf>
    <xf numFmtId="0" fontId="34" fillId="0" borderId="1" xfId="206" applyNumberFormat="1" applyFont="1" applyFill="1" applyBorder="1" applyAlignment="1" applyProtection="1">
      <alignment horizontal="center"/>
      <protection hidden="1"/>
    </xf>
    <xf numFmtId="173" fontId="29" fillId="0" borderId="1" xfId="0" applyNumberFormat="1" applyFont="1" applyFill="1" applyBorder="1" applyAlignment="1" applyProtection="1">
      <alignment wrapText="1"/>
      <protection hidden="1"/>
    </xf>
    <xf numFmtId="172" fontId="29" fillId="0" borderId="1" xfId="0" applyNumberFormat="1" applyFont="1" applyFill="1" applyBorder="1" applyAlignment="1" applyProtection="1">
      <alignment horizontal="center"/>
      <protection hidden="1"/>
    </xf>
    <xf numFmtId="171" fontId="29" fillId="0" borderId="1" xfId="0" applyNumberFormat="1" applyFont="1" applyFill="1" applyBorder="1" applyAlignment="1" applyProtection="1">
      <alignment horizontal="center"/>
      <protection hidden="1"/>
    </xf>
    <xf numFmtId="49" fontId="29" fillId="0" borderId="1" xfId="0" applyNumberFormat="1" applyFont="1" applyFill="1" applyBorder="1" applyAlignment="1" applyProtection="1">
      <alignment horizontal="center"/>
      <protection hidden="1"/>
    </xf>
    <xf numFmtId="170" fontId="28" fillId="0" borderId="1" xfId="0" applyNumberFormat="1" applyFont="1" applyFill="1" applyBorder="1" applyAlignment="1" applyProtection="1">
      <protection hidden="1"/>
    </xf>
    <xf numFmtId="170" fontId="28" fillId="0" borderId="1" xfId="0" applyNumberFormat="1" applyFont="1" applyFill="1" applyBorder="1" applyAlignment="1" applyProtection="1">
      <alignment horizontal="center"/>
      <protection hidden="1"/>
    </xf>
    <xf numFmtId="49" fontId="28" fillId="0" borderId="1" xfId="0" applyNumberFormat="1" applyFont="1" applyFill="1" applyBorder="1" applyAlignment="1" applyProtection="1">
      <alignment horizontal="center"/>
      <protection hidden="1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174" fontId="29" fillId="0" borderId="1" xfId="0" applyNumberFormat="1" applyFont="1" applyFill="1" applyBorder="1" applyAlignment="1" applyProtection="1">
      <protection hidden="1"/>
    </xf>
    <xf numFmtId="174" fontId="28" fillId="0" borderId="1" xfId="0" applyNumberFormat="1" applyFont="1" applyFill="1" applyBorder="1" applyAlignment="1" applyProtection="1">
      <protection hidden="1"/>
    </xf>
    <xf numFmtId="0" fontId="34" fillId="0" borderId="1" xfId="223" applyNumberFormat="1" applyFont="1" applyFill="1" applyBorder="1" applyAlignment="1" applyProtection="1">
      <alignment horizontal="center" vertical="center" wrapText="1"/>
      <protection hidden="1"/>
    </xf>
    <xf numFmtId="0" fontId="29" fillId="0" borderId="1" xfId="0" applyFont="1" applyBorder="1"/>
    <xf numFmtId="0" fontId="35" fillId="0" borderId="1" xfId="206" applyNumberFormat="1" applyFont="1" applyFill="1" applyBorder="1" applyAlignment="1" applyProtection="1">
      <alignment horizontal="center"/>
      <protection hidden="1"/>
    </xf>
    <xf numFmtId="173" fontId="28" fillId="0" borderId="1" xfId="0" applyNumberFormat="1" applyFont="1" applyFill="1" applyBorder="1" applyAlignment="1" applyProtection="1">
      <alignment wrapText="1"/>
      <protection hidden="1"/>
    </xf>
    <xf numFmtId="172" fontId="28" fillId="0" borderId="1" xfId="0" applyNumberFormat="1" applyFont="1" applyFill="1" applyBorder="1" applyAlignment="1" applyProtection="1">
      <alignment horizontal="center"/>
      <protection hidden="1"/>
    </xf>
    <xf numFmtId="171" fontId="28" fillId="0" borderId="1" xfId="0" applyNumberFormat="1" applyFont="1" applyFill="1" applyBorder="1" applyAlignment="1" applyProtection="1">
      <alignment horizontal="center"/>
      <protection hidden="1"/>
    </xf>
    <xf numFmtId="0" fontId="29" fillId="0" borderId="0" xfId="0" applyFont="1" applyAlignment="1">
      <alignment horizontal="right"/>
    </xf>
    <xf numFmtId="0" fontId="28" fillId="0" borderId="0" xfId="0" applyNumberFormat="1" applyFont="1" applyFill="1" applyAlignment="1" applyProtection="1">
      <protection hidden="1"/>
    </xf>
    <xf numFmtId="176" fontId="29" fillId="0" borderId="1" xfId="0" applyNumberFormat="1" applyFont="1" applyFill="1" applyBorder="1" applyAlignment="1" applyProtection="1">
      <alignment wrapText="1"/>
      <protection hidden="1"/>
    </xf>
    <xf numFmtId="177" fontId="29" fillId="0" borderId="1" xfId="0" applyNumberFormat="1" applyFont="1" applyFill="1" applyBorder="1" applyAlignment="1" applyProtection="1">
      <protection hidden="1"/>
    </xf>
    <xf numFmtId="177" fontId="28" fillId="0" borderId="1" xfId="0" applyNumberFormat="1" applyFont="1" applyFill="1" applyBorder="1" applyAlignment="1" applyProtection="1">
      <protection hidden="1"/>
    </xf>
    <xf numFmtId="176" fontId="28" fillId="0" borderId="1" xfId="0" applyNumberFormat="1" applyFont="1" applyFill="1" applyBorder="1" applyAlignment="1" applyProtection="1">
      <alignment wrapText="1"/>
      <protection hidden="1"/>
    </xf>
    <xf numFmtId="175" fontId="28" fillId="0" borderId="1" xfId="0" applyNumberFormat="1" applyFont="1" applyFill="1" applyBorder="1" applyAlignment="1" applyProtection="1">
      <alignment horizontal="center"/>
      <protection hidden="1"/>
    </xf>
    <xf numFmtId="175" fontId="29" fillId="0" borderId="1" xfId="0" applyNumberFormat="1" applyFont="1" applyFill="1" applyBorder="1" applyAlignment="1" applyProtection="1">
      <alignment horizontal="center"/>
      <protection hidden="1"/>
    </xf>
    <xf numFmtId="0" fontId="29" fillId="0" borderId="0" xfId="206" applyFont="1"/>
    <xf numFmtId="0" fontId="9" fillId="0" borderId="0" xfId="206"/>
    <xf numFmtId="0" fontId="29" fillId="0" borderId="0" xfId="206" applyNumberFormat="1" applyFont="1" applyFill="1" applyAlignment="1" applyProtection="1">
      <alignment horizontal="centerContinuous"/>
      <protection hidden="1"/>
    </xf>
    <xf numFmtId="0" fontId="29" fillId="0" borderId="0" xfId="206" applyFont="1" applyProtection="1">
      <protection hidden="1"/>
    </xf>
    <xf numFmtId="0" fontId="36" fillId="0" borderId="1" xfId="223" applyNumberFormat="1" applyFont="1" applyFill="1" applyBorder="1" applyAlignment="1" applyProtection="1">
      <alignment horizontal="center" wrapText="1"/>
      <protection hidden="1"/>
    </xf>
    <xf numFmtId="0" fontId="36" fillId="0" borderId="1" xfId="223" applyNumberFormat="1" applyFont="1" applyFill="1" applyBorder="1" applyAlignment="1" applyProtection="1">
      <alignment horizontal="center"/>
      <protection hidden="1"/>
    </xf>
    <xf numFmtId="0" fontId="30" fillId="0" borderId="0" xfId="206" applyFont="1"/>
    <xf numFmtId="0" fontId="28" fillId="0" borderId="0" xfId="206" applyNumberFormat="1" applyFont="1" applyFill="1" applyAlignment="1" applyProtection="1">
      <protection hidden="1"/>
    </xf>
    <xf numFmtId="0" fontId="34" fillId="0" borderId="1" xfId="209" applyNumberFormat="1" applyFont="1" applyFill="1" applyBorder="1" applyAlignment="1" applyProtection="1">
      <alignment horizontal="center" vertical="center" wrapText="1"/>
      <protection hidden="1"/>
    </xf>
    <xf numFmtId="0" fontId="34" fillId="0" borderId="1" xfId="223" applyNumberFormat="1" applyFont="1" applyFill="1" applyBorder="1" applyAlignment="1" applyProtection="1">
      <alignment horizontal="center"/>
      <protection hidden="1"/>
    </xf>
    <xf numFmtId="177" fontId="29" fillId="0" borderId="1" xfId="224" applyNumberFormat="1" applyFont="1" applyFill="1" applyBorder="1" applyAlignment="1" applyProtection="1">
      <protection hidden="1"/>
    </xf>
    <xf numFmtId="177" fontId="28" fillId="0" borderId="1" xfId="224" applyNumberFormat="1" applyFont="1" applyFill="1" applyBorder="1" applyAlignment="1" applyProtection="1">
      <protection hidden="1"/>
    </xf>
    <xf numFmtId="0" fontId="34" fillId="0" borderId="13" xfId="209" applyNumberFormat="1" applyFont="1" applyFill="1" applyBorder="1" applyAlignment="1" applyProtection="1">
      <alignment horizontal="center"/>
      <protection hidden="1"/>
    </xf>
    <xf numFmtId="177" fontId="29" fillId="0" borderId="1" xfId="225" applyNumberFormat="1" applyFont="1" applyFill="1" applyBorder="1" applyAlignment="1" applyProtection="1">
      <protection hidden="1"/>
    </xf>
    <xf numFmtId="177" fontId="28" fillId="0" borderId="1" xfId="225" applyNumberFormat="1" applyFont="1" applyFill="1" applyBorder="1" applyAlignment="1" applyProtection="1">
      <protection hidden="1"/>
    </xf>
    <xf numFmtId="178" fontId="29" fillId="0" borderId="1" xfId="0" applyNumberFormat="1" applyFont="1" applyFill="1" applyBorder="1" applyAlignment="1" applyProtection="1">
      <alignment wrapText="1"/>
      <protection hidden="1"/>
    </xf>
    <xf numFmtId="178" fontId="29" fillId="0" borderId="1" xfId="0" applyNumberFormat="1" applyFont="1" applyFill="1" applyBorder="1" applyAlignment="1" applyProtection="1">
      <alignment horizontal="center"/>
      <protection hidden="1"/>
    </xf>
    <xf numFmtId="0" fontId="34" fillId="0" borderId="1" xfId="223" applyNumberFormat="1" applyFont="1" applyFill="1" applyBorder="1" applyAlignment="1" applyProtection="1">
      <alignment horizontal="center" wrapText="1"/>
      <protection hidden="1"/>
    </xf>
    <xf numFmtId="178" fontId="28" fillId="0" borderId="1" xfId="0" applyNumberFormat="1" applyFont="1" applyFill="1" applyBorder="1" applyAlignment="1" applyProtection="1">
      <alignment wrapText="1"/>
      <protection hidden="1"/>
    </xf>
    <xf numFmtId="178" fontId="28" fillId="0" borderId="1" xfId="0" applyNumberFormat="1" applyFont="1" applyFill="1" applyBorder="1" applyAlignment="1" applyProtection="1">
      <alignment horizontal="center"/>
      <protection hidden="1"/>
    </xf>
    <xf numFmtId="0" fontId="29" fillId="0" borderId="0" xfId="207" applyFont="1" applyProtection="1">
      <protection hidden="1"/>
    </xf>
    <xf numFmtId="0" fontId="28" fillId="0" borderId="0" xfId="0" applyNumberFormat="1" applyFont="1" applyFill="1" applyBorder="1" applyAlignment="1" applyProtection="1">
      <protection hidden="1"/>
    </xf>
    <xf numFmtId="179" fontId="28" fillId="0" borderId="7" xfId="4" applyNumberFormat="1" applyFont="1" applyBorder="1" applyAlignment="1">
      <alignment horizontal="center" vertical="center" wrapText="1"/>
    </xf>
    <xf numFmtId="179" fontId="28" fillId="0" borderId="7" xfId="4" applyNumberFormat="1" applyFont="1" applyBorder="1" applyAlignment="1">
      <alignment horizontal="center" vertical="center"/>
    </xf>
    <xf numFmtId="0" fontId="22" fillId="0" borderId="0" xfId="199" applyFont="1" applyFill="1" applyAlignment="1">
      <alignment horizontal="center" vertical="center" wrapText="1"/>
    </xf>
    <xf numFmtId="0" fontId="23" fillId="0" borderId="1" xfId="199" applyFont="1" applyFill="1" applyBorder="1" applyAlignment="1">
      <alignment horizontal="center" wrapText="1"/>
    </xf>
    <xf numFmtId="168" fontId="26" fillId="2" borderId="0" xfId="5" applyNumberFormat="1" applyFont="1" applyFill="1" applyAlignment="1">
      <alignment horizontal="right"/>
    </xf>
    <xf numFmtId="168" fontId="26" fillId="2" borderId="0" xfId="5" applyNumberFormat="1" applyFont="1" applyFill="1" applyBorder="1" applyAlignment="1"/>
    <xf numFmtId="0" fontId="23" fillId="0" borderId="1" xfId="199" applyFont="1" applyFill="1" applyBorder="1" applyAlignment="1">
      <alignment horizontal="center" vertical="center"/>
    </xf>
    <xf numFmtId="0" fontId="23" fillId="0" borderId="1" xfId="199" applyFont="1" applyFill="1" applyBorder="1" applyAlignment="1">
      <alignment horizontal="center" vertical="center" wrapText="1"/>
    </xf>
    <xf numFmtId="168" fontId="24" fillId="2" borderId="1" xfId="5" applyNumberFormat="1" applyFont="1" applyFill="1" applyBorder="1" applyAlignment="1">
      <alignment horizontal="center" vertical="center" wrapText="1"/>
    </xf>
    <xf numFmtId="0" fontId="30" fillId="0" borderId="0" xfId="205" applyFont="1" applyAlignment="1">
      <alignment horizontal="center" wrapText="1"/>
    </xf>
    <xf numFmtId="0" fontId="34" fillId="0" borderId="1" xfId="223" applyNumberFormat="1" applyFont="1" applyFill="1" applyBorder="1" applyAlignment="1" applyProtection="1">
      <alignment horizontal="center" vertical="center" wrapText="1"/>
      <protection hidden="1"/>
    </xf>
    <xf numFmtId="0" fontId="34" fillId="0" borderId="1" xfId="206" applyNumberFormat="1" applyFont="1" applyFill="1" applyBorder="1" applyAlignment="1" applyProtection="1">
      <alignment horizontal="center" vertical="top" wrapText="1"/>
      <protection hidden="1"/>
    </xf>
    <xf numFmtId="0" fontId="29" fillId="0" borderId="0" xfId="0" applyFont="1" applyAlignment="1">
      <alignment horizontal="right"/>
    </xf>
    <xf numFmtId="0" fontId="34" fillId="0" borderId="3" xfId="223" applyNumberFormat="1" applyFont="1" applyFill="1" applyBorder="1" applyAlignment="1" applyProtection="1">
      <alignment horizontal="center" vertical="center" wrapText="1"/>
      <protection hidden="1"/>
    </xf>
    <xf numFmtId="0" fontId="34" fillId="0" borderId="4" xfId="223" applyNumberFormat="1" applyFont="1" applyFill="1" applyBorder="1" applyAlignment="1" applyProtection="1">
      <alignment horizontal="center" vertical="center" wrapText="1"/>
      <protection hidden="1"/>
    </xf>
    <xf numFmtId="0" fontId="34" fillId="0" borderId="13" xfId="223" applyNumberFormat="1" applyFont="1" applyFill="1" applyBorder="1" applyAlignment="1" applyProtection="1">
      <alignment horizontal="center" vertical="center" wrapText="1"/>
      <protection hidden="1"/>
    </xf>
    <xf numFmtId="0" fontId="34" fillId="0" borderId="2" xfId="223" applyNumberFormat="1" applyFont="1" applyFill="1" applyBorder="1" applyAlignment="1" applyProtection="1">
      <alignment horizontal="center" vertical="center" wrapText="1"/>
      <protection hidden="1"/>
    </xf>
    <xf numFmtId="0" fontId="34" fillId="0" borderId="3" xfId="206" applyNumberFormat="1" applyFont="1" applyFill="1" applyBorder="1" applyAlignment="1" applyProtection="1">
      <alignment horizontal="center" vertical="top" wrapText="1"/>
      <protection hidden="1"/>
    </xf>
    <xf numFmtId="0" fontId="34" fillId="0" borderId="15" xfId="206" applyNumberFormat="1" applyFont="1" applyFill="1" applyBorder="1" applyAlignment="1" applyProtection="1">
      <alignment horizontal="center" vertical="top" wrapText="1"/>
      <protection hidden="1"/>
    </xf>
    <xf numFmtId="0" fontId="34" fillId="0" borderId="4" xfId="206" applyNumberFormat="1" applyFont="1" applyFill="1" applyBorder="1" applyAlignment="1" applyProtection="1">
      <alignment horizontal="center" vertical="top" wrapText="1"/>
      <protection hidden="1"/>
    </xf>
    <xf numFmtId="0" fontId="30" fillId="0" borderId="0" xfId="206" applyFont="1" applyAlignment="1">
      <alignment horizontal="center" wrapText="1"/>
    </xf>
    <xf numFmtId="0" fontId="36" fillId="0" borderId="1" xfId="223" applyNumberFormat="1" applyFont="1" applyFill="1" applyBorder="1" applyAlignment="1" applyProtection="1">
      <alignment horizontal="center" vertical="center" wrapText="1"/>
      <protection hidden="1"/>
    </xf>
    <xf numFmtId="0" fontId="36" fillId="0" borderId="1" xfId="223" applyNumberFormat="1" applyFont="1" applyFill="1" applyBorder="1" applyAlignment="1" applyProtection="1">
      <alignment horizontal="center" wrapText="1"/>
      <protection hidden="1"/>
    </xf>
    <xf numFmtId="0" fontId="34" fillId="0" borderId="1" xfId="209" applyFont="1" applyBorder="1" applyAlignment="1" applyProtection="1">
      <alignment horizontal="center" vertical="center"/>
      <protection hidden="1"/>
    </xf>
    <xf numFmtId="0" fontId="34" fillId="0" borderId="1" xfId="223" applyNumberFormat="1" applyFont="1" applyFill="1" applyBorder="1" applyAlignment="1" applyProtection="1">
      <alignment horizontal="center" wrapText="1"/>
      <protection hidden="1"/>
    </xf>
    <xf numFmtId="0" fontId="30" fillId="0" borderId="0" xfId="205" applyFont="1" applyBorder="1" applyAlignment="1">
      <alignment horizontal="center" wrapText="1"/>
    </xf>
    <xf numFmtId="0" fontId="30" fillId="0" borderId="0" xfId="4" applyFont="1" applyAlignment="1">
      <alignment horizontal="center" wrapText="1"/>
    </xf>
    <xf numFmtId="0" fontId="31" fillId="0" borderId="0" xfId="5" applyFont="1" applyAlignment="1">
      <alignment horizontal="center" wrapText="1"/>
    </xf>
    <xf numFmtId="0" fontId="26" fillId="0" borderId="5" xfId="4" applyFont="1" applyBorder="1" applyAlignment="1">
      <alignment horizontal="right"/>
    </xf>
    <xf numFmtId="0" fontId="26" fillId="0" borderId="14" xfId="4" applyFont="1" applyBorder="1" applyAlignment="1">
      <alignment horizontal="right"/>
    </xf>
  </cellXfs>
  <cellStyles count="226">
    <cellStyle name="Excel Built-in Обычный 10" xfId="4" xr:uid="{00000000-0005-0000-0000-000000000000}"/>
    <cellStyle name="Гиперссылка" xfId="203" builtinId="8"/>
    <cellStyle name="Обычный" xfId="0" builtinId="0"/>
    <cellStyle name="Обычный 10" xfId="5" xr:uid="{00000000-0005-0000-0000-000003000000}"/>
    <cellStyle name="Обычный 11" xfId="6" xr:uid="{00000000-0005-0000-0000-000004000000}"/>
    <cellStyle name="Обычный 12" xfId="7" xr:uid="{00000000-0005-0000-0000-000005000000}"/>
    <cellStyle name="Обычный 12 2" xfId="207" xr:uid="{00000000-0005-0000-0000-000006000000}"/>
    <cellStyle name="Обычный 13" xfId="3" xr:uid="{00000000-0005-0000-0000-000007000000}"/>
    <cellStyle name="Обычный 13 2" xfId="208" xr:uid="{00000000-0005-0000-0000-000008000000}"/>
    <cellStyle name="Обычный 14" xfId="218" xr:uid="{00000000-0005-0000-0000-000009000000}"/>
    <cellStyle name="Обычный 15" xfId="224" xr:uid="{00000000-0005-0000-0000-00000A000000}"/>
    <cellStyle name="Обычный 16" xfId="225" xr:uid="{00000000-0005-0000-0000-00000B000000}"/>
    <cellStyle name="Обычный 18" xfId="8" xr:uid="{00000000-0005-0000-0000-00000C000000}"/>
    <cellStyle name="Обычный 2" xfId="9" xr:uid="{00000000-0005-0000-0000-00000D000000}"/>
    <cellStyle name="Обычный 2 10" xfId="10" xr:uid="{00000000-0005-0000-0000-00000E000000}"/>
    <cellStyle name="Обычный 2 10 2" xfId="11" xr:uid="{00000000-0005-0000-0000-00000F000000}"/>
    <cellStyle name="Обычный 2 10 3" xfId="1" xr:uid="{00000000-0005-0000-0000-000010000000}"/>
    <cellStyle name="Обычный 2 10 3 2" xfId="12" xr:uid="{00000000-0005-0000-0000-000011000000}"/>
    <cellStyle name="Обычный 2 10 3 3" xfId="206" xr:uid="{00000000-0005-0000-0000-000012000000}"/>
    <cellStyle name="Обычный 2 11" xfId="13" xr:uid="{00000000-0005-0000-0000-000013000000}"/>
    <cellStyle name="Обычный 2 11 2" xfId="14" xr:uid="{00000000-0005-0000-0000-000014000000}"/>
    <cellStyle name="Обычный 2 11 2 2" xfId="15" xr:uid="{00000000-0005-0000-0000-000015000000}"/>
    <cellStyle name="Обычный 2 11 2 2 2" xfId="209" xr:uid="{00000000-0005-0000-0000-000016000000}"/>
    <cellStyle name="Обычный 2 11 3" xfId="16" xr:uid="{00000000-0005-0000-0000-000017000000}"/>
    <cellStyle name="Обычный 2 11 4" xfId="17" xr:uid="{00000000-0005-0000-0000-000018000000}"/>
    <cellStyle name="Обычный 2 11 4 2" xfId="18" xr:uid="{00000000-0005-0000-0000-000019000000}"/>
    <cellStyle name="Обычный 2 11 5" xfId="19" xr:uid="{00000000-0005-0000-0000-00001A000000}"/>
    <cellStyle name="Обычный 2 12" xfId="20" xr:uid="{00000000-0005-0000-0000-00001B000000}"/>
    <cellStyle name="Обычный 2 12 2" xfId="21" xr:uid="{00000000-0005-0000-0000-00001C000000}"/>
    <cellStyle name="Обычный 2 12 3" xfId="22" xr:uid="{00000000-0005-0000-0000-00001D000000}"/>
    <cellStyle name="Обычный 2 12 3 2" xfId="23" xr:uid="{00000000-0005-0000-0000-00001E000000}"/>
    <cellStyle name="Обычный 2 12 3 2 2" xfId="24" xr:uid="{00000000-0005-0000-0000-00001F000000}"/>
    <cellStyle name="Обычный 2 12 3 2 2 2" xfId="25" xr:uid="{00000000-0005-0000-0000-000020000000}"/>
    <cellStyle name="Обычный 2 13" xfId="26" xr:uid="{00000000-0005-0000-0000-000021000000}"/>
    <cellStyle name="Обычный 2 14" xfId="27" xr:uid="{00000000-0005-0000-0000-000022000000}"/>
    <cellStyle name="Обычный 2 14 2" xfId="28" xr:uid="{00000000-0005-0000-0000-000023000000}"/>
    <cellStyle name="Обычный 2 14 2 2" xfId="29" xr:uid="{00000000-0005-0000-0000-000024000000}"/>
    <cellStyle name="Обычный 2 14 3" xfId="30" xr:uid="{00000000-0005-0000-0000-000025000000}"/>
    <cellStyle name="Обычный 2 15" xfId="31" xr:uid="{00000000-0005-0000-0000-000026000000}"/>
    <cellStyle name="Обычный 2 15 2" xfId="32" xr:uid="{00000000-0005-0000-0000-000027000000}"/>
    <cellStyle name="Обычный 2 16" xfId="33" xr:uid="{00000000-0005-0000-0000-000028000000}"/>
    <cellStyle name="Обычный 2 17" xfId="34" xr:uid="{00000000-0005-0000-0000-000029000000}"/>
    <cellStyle name="Обычный 2 18" xfId="35" xr:uid="{00000000-0005-0000-0000-00002A000000}"/>
    <cellStyle name="Обычный 2 19" xfId="36" xr:uid="{00000000-0005-0000-0000-00002B000000}"/>
    <cellStyle name="Обычный 2 2" xfId="37" xr:uid="{00000000-0005-0000-0000-00002C000000}"/>
    <cellStyle name="Обычный 2 2 2" xfId="38" xr:uid="{00000000-0005-0000-0000-00002D000000}"/>
    <cellStyle name="Обычный 2 2 3" xfId="221" xr:uid="{00000000-0005-0000-0000-00002E000000}"/>
    <cellStyle name="Обычный 2 20" xfId="39" xr:uid="{00000000-0005-0000-0000-00002F000000}"/>
    <cellStyle name="Обычный 2 20 2" xfId="40" xr:uid="{00000000-0005-0000-0000-000030000000}"/>
    <cellStyle name="Обычный 2 21" xfId="41" xr:uid="{00000000-0005-0000-0000-000031000000}"/>
    <cellStyle name="Обычный 2 22" xfId="42" xr:uid="{00000000-0005-0000-0000-000032000000}"/>
    <cellStyle name="Обычный 2 22 2" xfId="43" xr:uid="{00000000-0005-0000-0000-000033000000}"/>
    <cellStyle name="Обычный 2 22 3" xfId="44" xr:uid="{00000000-0005-0000-0000-000034000000}"/>
    <cellStyle name="Обычный 2 22 4" xfId="45" xr:uid="{00000000-0005-0000-0000-000035000000}"/>
    <cellStyle name="Обычный 2 22 5" xfId="46" xr:uid="{00000000-0005-0000-0000-000036000000}"/>
    <cellStyle name="Обычный 2 23" xfId="47" xr:uid="{00000000-0005-0000-0000-000037000000}"/>
    <cellStyle name="Обычный 2 24" xfId="48" xr:uid="{00000000-0005-0000-0000-000038000000}"/>
    <cellStyle name="Обычный 2 24 2" xfId="49" xr:uid="{00000000-0005-0000-0000-000039000000}"/>
    <cellStyle name="Обычный 2 24 3" xfId="50" xr:uid="{00000000-0005-0000-0000-00003A000000}"/>
    <cellStyle name="Обычный 2 24 3 2" xfId="51" xr:uid="{00000000-0005-0000-0000-00003B000000}"/>
    <cellStyle name="Обычный 2 24 3 2 2" xfId="52" xr:uid="{00000000-0005-0000-0000-00003C000000}"/>
    <cellStyle name="Обычный 2 24 3 2 2 2" xfId="2" xr:uid="{00000000-0005-0000-0000-00003D000000}"/>
    <cellStyle name="Обычный 2 24 3 2 2 2 2" xfId="205" xr:uid="{00000000-0005-0000-0000-00003E000000}"/>
    <cellStyle name="Обычный 2 24 3 3" xfId="53" xr:uid="{00000000-0005-0000-0000-00003F000000}"/>
    <cellStyle name="Обычный 2 24 3 3 2" xfId="54" xr:uid="{00000000-0005-0000-0000-000040000000}"/>
    <cellStyle name="Обычный 2 24 3 4" xfId="55" xr:uid="{00000000-0005-0000-0000-000041000000}"/>
    <cellStyle name="Обычный 2 24 3 4 2" xfId="56" xr:uid="{00000000-0005-0000-0000-000042000000}"/>
    <cellStyle name="Обычный 2 24 3 5" xfId="57" xr:uid="{00000000-0005-0000-0000-000043000000}"/>
    <cellStyle name="Обычный 2 24 3 5 2" xfId="58" xr:uid="{00000000-0005-0000-0000-000044000000}"/>
    <cellStyle name="Обычный 2 24 3 6" xfId="59" xr:uid="{00000000-0005-0000-0000-000045000000}"/>
    <cellStyle name="Обычный 2 24 3 6 2" xfId="60" xr:uid="{00000000-0005-0000-0000-000046000000}"/>
    <cellStyle name="Обычный 2 24 3 7" xfId="61" xr:uid="{00000000-0005-0000-0000-000047000000}"/>
    <cellStyle name="Обычный 2 24 4" xfId="62" xr:uid="{00000000-0005-0000-0000-000048000000}"/>
    <cellStyle name="Обычный 2 24 4 2" xfId="63" xr:uid="{00000000-0005-0000-0000-000049000000}"/>
    <cellStyle name="Обычный 2 24 5" xfId="64" xr:uid="{00000000-0005-0000-0000-00004A000000}"/>
    <cellStyle name="Обычный 2 24 5 2" xfId="65" xr:uid="{00000000-0005-0000-0000-00004B000000}"/>
    <cellStyle name="Обычный 2 24 6" xfId="66" xr:uid="{00000000-0005-0000-0000-00004C000000}"/>
    <cellStyle name="Обычный 2 24 6 2" xfId="67" xr:uid="{00000000-0005-0000-0000-00004D000000}"/>
    <cellStyle name="Обычный 2 24 7" xfId="68" xr:uid="{00000000-0005-0000-0000-00004E000000}"/>
    <cellStyle name="Обычный 2 24 7 2" xfId="69" xr:uid="{00000000-0005-0000-0000-00004F000000}"/>
    <cellStyle name="Обычный 2 24 8" xfId="70" xr:uid="{00000000-0005-0000-0000-000050000000}"/>
    <cellStyle name="Обычный 2 24 8 2" xfId="71" xr:uid="{00000000-0005-0000-0000-000051000000}"/>
    <cellStyle name="Обычный 2 25" xfId="72" xr:uid="{00000000-0005-0000-0000-000052000000}"/>
    <cellStyle name="Обычный 2 26" xfId="73" xr:uid="{00000000-0005-0000-0000-000053000000}"/>
    <cellStyle name="Обычный 2 27" xfId="74" xr:uid="{00000000-0005-0000-0000-000054000000}"/>
    <cellStyle name="Обычный 2 28" xfId="75" xr:uid="{00000000-0005-0000-0000-000055000000}"/>
    <cellStyle name="Обычный 2 29" xfId="76" xr:uid="{00000000-0005-0000-0000-000056000000}"/>
    <cellStyle name="Обычный 2 3" xfId="77" xr:uid="{00000000-0005-0000-0000-000057000000}"/>
    <cellStyle name="Обычный 2 30" xfId="78" xr:uid="{00000000-0005-0000-0000-000058000000}"/>
    <cellStyle name="Обычный 2 31" xfId="79" xr:uid="{00000000-0005-0000-0000-000059000000}"/>
    <cellStyle name="Обычный 2 32" xfId="80" xr:uid="{00000000-0005-0000-0000-00005A000000}"/>
    <cellStyle name="Обычный 2 33" xfId="81" xr:uid="{00000000-0005-0000-0000-00005B000000}"/>
    <cellStyle name="Обычный 2 34" xfId="82" xr:uid="{00000000-0005-0000-0000-00005C000000}"/>
    <cellStyle name="Обычный 2 35" xfId="83" xr:uid="{00000000-0005-0000-0000-00005D000000}"/>
    <cellStyle name="Обычный 2 36" xfId="84" xr:uid="{00000000-0005-0000-0000-00005E000000}"/>
    <cellStyle name="Обычный 2 37" xfId="85" xr:uid="{00000000-0005-0000-0000-00005F000000}"/>
    <cellStyle name="Обычный 2 38" xfId="86" xr:uid="{00000000-0005-0000-0000-000060000000}"/>
    <cellStyle name="Обычный 2 39" xfId="87" xr:uid="{00000000-0005-0000-0000-000061000000}"/>
    <cellStyle name="Обычный 2 4" xfId="88" xr:uid="{00000000-0005-0000-0000-000062000000}"/>
    <cellStyle name="Обычный 2 40" xfId="89" xr:uid="{00000000-0005-0000-0000-000063000000}"/>
    <cellStyle name="Обычный 2 40 2" xfId="90" xr:uid="{00000000-0005-0000-0000-000064000000}"/>
    <cellStyle name="Обычный 2 40 3" xfId="91" xr:uid="{00000000-0005-0000-0000-000065000000}"/>
    <cellStyle name="Обычный 2 40 3 2" xfId="92" xr:uid="{00000000-0005-0000-0000-000066000000}"/>
    <cellStyle name="Обычный 2 40 3 3" xfId="93" xr:uid="{00000000-0005-0000-0000-000067000000}"/>
    <cellStyle name="Обычный 2 40 3 3 2" xfId="94" xr:uid="{00000000-0005-0000-0000-000068000000}"/>
    <cellStyle name="Обычный 2 40 3 3 2 2" xfId="95" xr:uid="{00000000-0005-0000-0000-000069000000}"/>
    <cellStyle name="Обычный 2 40 3 3 3" xfId="96" xr:uid="{00000000-0005-0000-0000-00006A000000}"/>
    <cellStyle name="Обычный 2 40 3 3 3 2" xfId="97" xr:uid="{00000000-0005-0000-0000-00006B000000}"/>
    <cellStyle name="Обычный 2 40 3 3 4" xfId="98" xr:uid="{00000000-0005-0000-0000-00006C000000}"/>
    <cellStyle name="Обычный 2 40 3 3 4 2" xfId="99" xr:uid="{00000000-0005-0000-0000-00006D000000}"/>
    <cellStyle name="Обычный 2 40 3 3 5" xfId="100" xr:uid="{00000000-0005-0000-0000-00006E000000}"/>
    <cellStyle name="Обычный 2 40 3 3 5 2" xfId="101" xr:uid="{00000000-0005-0000-0000-00006F000000}"/>
    <cellStyle name="Обычный 2 40 3 3 6" xfId="102" xr:uid="{00000000-0005-0000-0000-000070000000}"/>
    <cellStyle name="Обычный 2 40 3 3 6 2" xfId="103" xr:uid="{00000000-0005-0000-0000-000071000000}"/>
    <cellStyle name="Обычный 2 40 3 3 7" xfId="104" xr:uid="{00000000-0005-0000-0000-000072000000}"/>
    <cellStyle name="Обычный 2 40 3 4" xfId="105" xr:uid="{00000000-0005-0000-0000-000073000000}"/>
    <cellStyle name="Обычный 2 40 3 4 2" xfId="106" xr:uid="{00000000-0005-0000-0000-000074000000}"/>
    <cellStyle name="Обычный 2 40 3 5" xfId="107" xr:uid="{00000000-0005-0000-0000-000075000000}"/>
    <cellStyle name="Обычный 2 40 3 5 2" xfId="108" xr:uid="{00000000-0005-0000-0000-000076000000}"/>
    <cellStyle name="Обычный 2 40 3 6" xfId="109" xr:uid="{00000000-0005-0000-0000-000077000000}"/>
    <cellStyle name="Обычный 2 40 3 6 2" xfId="110" xr:uid="{00000000-0005-0000-0000-000078000000}"/>
    <cellStyle name="Обычный 2 40 3 7" xfId="111" xr:uid="{00000000-0005-0000-0000-000079000000}"/>
    <cellStyle name="Обычный 2 40 3 7 2" xfId="112" xr:uid="{00000000-0005-0000-0000-00007A000000}"/>
    <cellStyle name="Обычный 2 40 3 8" xfId="113" xr:uid="{00000000-0005-0000-0000-00007B000000}"/>
    <cellStyle name="Обычный 2 40 3 8 2" xfId="114" xr:uid="{00000000-0005-0000-0000-00007C000000}"/>
    <cellStyle name="Обычный 2 41" xfId="115" xr:uid="{00000000-0005-0000-0000-00007D000000}"/>
    <cellStyle name="Обычный 2 41 2" xfId="116" xr:uid="{00000000-0005-0000-0000-00007E000000}"/>
    <cellStyle name="Обычный 2 41 3" xfId="117" xr:uid="{00000000-0005-0000-0000-00007F000000}"/>
    <cellStyle name="Обычный 2 41 3 2" xfId="118" xr:uid="{00000000-0005-0000-0000-000080000000}"/>
    <cellStyle name="Обычный 2 41 3 2 2" xfId="119" xr:uid="{00000000-0005-0000-0000-000081000000}"/>
    <cellStyle name="Обычный 2 41 3 3" xfId="120" xr:uid="{00000000-0005-0000-0000-000082000000}"/>
    <cellStyle name="Обычный 2 41 3 3 2" xfId="121" xr:uid="{00000000-0005-0000-0000-000083000000}"/>
    <cellStyle name="Обычный 2 41 3 4" xfId="122" xr:uid="{00000000-0005-0000-0000-000084000000}"/>
    <cellStyle name="Обычный 2 41 3 4 2" xfId="123" xr:uid="{00000000-0005-0000-0000-000085000000}"/>
    <cellStyle name="Обычный 2 41 3 5" xfId="124" xr:uid="{00000000-0005-0000-0000-000086000000}"/>
    <cellStyle name="Обычный 2 41 3 5 2" xfId="125" xr:uid="{00000000-0005-0000-0000-000087000000}"/>
    <cellStyle name="Обычный 2 41 3 6" xfId="126" xr:uid="{00000000-0005-0000-0000-000088000000}"/>
    <cellStyle name="Обычный 2 41 3 6 2" xfId="127" xr:uid="{00000000-0005-0000-0000-000089000000}"/>
    <cellStyle name="Обычный 2 41 3 7" xfId="128" xr:uid="{00000000-0005-0000-0000-00008A000000}"/>
    <cellStyle name="Обычный 2 41 4" xfId="129" xr:uid="{00000000-0005-0000-0000-00008B000000}"/>
    <cellStyle name="Обычный 2 41 4 2" xfId="130" xr:uid="{00000000-0005-0000-0000-00008C000000}"/>
    <cellStyle name="Обычный 2 41 5" xfId="131" xr:uid="{00000000-0005-0000-0000-00008D000000}"/>
    <cellStyle name="Обычный 2 41 5 2" xfId="132" xr:uid="{00000000-0005-0000-0000-00008E000000}"/>
    <cellStyle name="Обычный 2 41 6" xfId="133" xr:uid="{00000000-0005-0000-0000-00008F000000}"/>
    <cellStyle name="Обычный 2 41 6 2" xfId="134" xr:uid="{00000000-0005-0000-0000-000090000000}"/>
    <cellStyle name="Обычный 2 41 7" xfId="135" xr:uid="{00000000-0005-0000-0000-000091000000}"/>
    <cellStyle name="Обычный 2 41 7 2" xfId="136" xr:uid="{00000000-0005-0000-0000-000092000000}"/>
    <cellStyle name="Обычный 2 41 8" xfId="137" xr:uid="{00000000-0005-0000-0000-000093000000}"/>
    <cellStyle name="Обычный 2 41 8 2" xfId="138" xr:uid="{00000000-0005-0000-0000-000094000000}"/>
    <cellStyle name="Обычный 2 42" xfId="139" xr:uid="{00000000-0005-0000-0000-000095000000}"/>
    <cellStyle name="Обычный 2 43" xfId="140" xr:uid="{00000000-0005-0000-0000-000096000000}"/>
    <cellStyle name="Обычный 2 44" xfId="141" xr:uid="{00000000-0005-0000-0000-000097000000}"/>
    <cellStyle name="Обычный 2 45" xfId="142" xr:uid="{00000000-0005-0000-0000-000098000000}"/>
    <cellStyle name="Обычный 2 46" xfId="143" xr:uid="{00000000-0005-0000-0000-000099000000}"/>
    <cellStyle name="Обычный 2 47" xfId="144" xr:uid="{00000000-0005-0000-0000-00009A000000}"/>
    <cellStyle name="Обычный 2 48" xfId="145" xr:uid="{00000000-0005-0000-0000-00009B000000}"/>
    <cellStyle name="Обычный 2 49" xfId="146" xr:uid="{00000000-0005-0000-0000-00009C000000}"/>
    <cellStyle name="Обычный 2 5" xfId="147" xr:uid="{00000000-0005-0000-0000-00009D000000}"/>
    <cellStyle name="Обычный 2 50" xfId="148" xr:uid="{00000000-0005-0000-0000-00009E000000}"/>
    <cellStyle name="Обычный 2 51" xfId="149" xr:uid="{00000000-0005-0000-0000-00009F000000}"/>
    <cellStyle name="Обычный 2 52" xfId="150" xr:uid="{00000000-0005-0000-0000-0000A0000000}"/>
    <cellStyle name="Обычный 2 53" xfId="151" xr:uid="{00000000-0005-0000-0000-0000A1000000}"/>
    <cellStyle name="Обычный 2 54" xfId="152" xr:uid="{00000000-0005-0000-0000-0000A2000000}"/>
    <cellStyle name="Обычный 2 55" xfId="153" xr:uid="{00000000-0005-0000-0000-0000A3000000}"/>
    <cellStyle name="Обычный 2 56" xfId="154" xr:uid="{00000000-0005-0000-0000-0000A4000000}"/>
    <cellStyle name="Обычный 2 57" xfId="155" xr:uid="{00000000-0005-0000-0000-0000A5000000}"/>
    <cellStyle name="Обычный 2 58" xfId="156" xr:uid="{00000000-0005-0000-0000-0000A6000000}"/>
    <cellStyle name="Обычный 2 59" xfId="157" xr:uid="{00000000-0005-0000-0000-0000A7000000}"/>
    <cellStyle name="Обычный 2 6" xfId="158" xr:uid="{00000000-0005-0000-0000-0000A8000000}"/>
    <cellStyle name="Обычный 2 60" xfId="159" xr:uid="{00000000-0005-0000-0000-0000A9000000}"/>
    <cellStyle name="Обычный 2 61" xfId="160" xr:uid="{00000000-0005-0000-0000-0000AA000000}"/>
    <cellStyle name="Обычный 2 61 2" xfId="161" xr:uid="{00000000-0005-0000-0000-0000AB000000}"/>
    <cellStyle name="Обычный 2 62" xfId="162" xr:uid="{00000000-0005-0000-0000-0000AC000000}"/>
    <cellStyle name="Обычный 2 63" xfId="213" xr:uid="{00000000-0005-0000-0000-0000AD000000}"/>
    <cellStyle name="Обычный 2 64" xfId="214" xr:uid="{00000000-0005-0000-0000-0000AE000000}"/>
    <cellStyle name="Обычный 2 65" xfId="215" xr:uid="{00000000-0005-0000-0000-0000AF000000}"/>
    <cellStyle name="Обычный 2 66" xfId="216" xr:uid="{00000000-0005-0000-0000-0000B0000000}"/>
    <cellStyle name="Обычный 2 7" xfId="163" xr:uid="{00000000-0005-0000-0000-0000B1000000}"/>
    <cellStyle name="Обычный 2 8" xfId="164" xr:uid="{00000000-0005-0000-0000-0000B2000000}"/>
    <cellStyle name="Обычный 2 9" xfId="165" xr:uid="{00000000-0005-0000-0000-0000B3000000}"/>
    <cellStyle name="Обычный 3" xfId="166" xr:uid="{00000000-0005-0000-0000-0000B4000000}"/>
    <cellStyle name="Обычный 3 10" xfId="167" xr:uid="{00000000-0005-0000-0000-0000B5000000}"/>
    <cellStyle name="Обычный 3 11" xfId="168" xr:uid="{00000000-0005-0000-0000-0000B6000000}"/>
    <cellStyle name="Обычный 3 12" xfId="169" xr:uid="{00000000-0005-0000-0000-0000B7000000}"/>
    <cellStyle name="Обычный 3 2" xfId="170" xr:uid="{00000000-0005-0000-0000-0000B8000000}"/>
    <cellStyle name="Обычный 3 2 10" xfId="171" xr:uid="{00000000-0005-0000-0000-0000B9000000}"/>
    <cellStyle name="Обычный 3 2 11" xfId="172" xr:uid="{00000000-0005-0000-0000-0000BA000000}"/>
    <cellStyle name="Обычный 3 2 12" xfId="173" xr:uid="{00000000-0005-0000-0000-0000BB000000}"/>
    <cellStyle name="Обычный 3 2 13" xfId="204" xr:uid="{00000000-0005-0000-0000-0000BC000000}"/>
    <cellStyle name="Обычный 3 2 14" xfId="212" xr:uid="{00000000-0005-0000-0000-0000BD000000}"/>
    <cellStyle name="Обычный 3 2 15" xfId="222" xr:uid="{00000000-0005-0000-0000-0000BE000000}"/>
    <cellStyle name="Обычный 3 2 2" xfId="174" xr:uid="{00000000-0005-0000-0000-0000BF000000}"/>
    <cellStyle name="Обычный 3 2 3" xfId="175" xr:uid="{00000000-0005-0000-0000-0000C0000000}"/>
    <cellStyle name="Обычный 3 2 4" xfId="176" xr:uid="{00000000-0005-0000-0000-0000C1000000}"/>
    <cellStyle name="Обычный 3 2 5" xfId="177" xr:uid="{00000000-0005-0000-0000-0000C2000000}"/>
    <cellStyle name="Обычный 3 2 6" xfId="178" xr:uid="{00000000-0005-0000-0000-0000C3000000}"/>
    <cellStyle name="Обычный 3 2 7" xfId="179" xr:uid="{00000000-0005-0000-0000-0000C4000000}"/>
    <cellStyle name="Обычный 3 2 8" xfId="180" xr:uid="{00000000-0005-0000-0000-0000C5000000}"/>
    <cellStyle name="Обычный 3 2 9" xfId="181" xr:uid="{00000000-0005-0000-0000-0000C6000000}"/>
    <cellStyle name="Обычный 3 3" xfId="182" xr:uid="{00000000-0005-0000-0000-0000C7000000}"/>
    <cellStyle name="Обычный 3 4" xfId="183" xr:uid="{00000000-0005-0000-0000-0000C8000000}"/>
    <cellStyle name="Обычный 3 5" xfId="184" xr:uid="{00000000-0005-0000-0000-0000C9000000}"/>
    <cellStyle name="Обычный 3 6" xfId="185" xr:uid="{00000000-0005-0000-0000-0000CA000000}"/>
    <cellStyle name="Обычный 3 7" xfId="186" xr:uid="{00000000-0005-0000-0000-0000CB000000}"/>
    <cellStyle name="Обычный 3 8" xfId="187" xr:uid="{00000000-0005-0000-0000-0000CC000000}"/>
    <cellStyle name="Обычный 3 9" xfId="188" xr:uid="{00000000-0005-0000-0000-0000CD000000}"/>
    <cellStyle name="Обычный 4" xfId="189" xr:uid="{00000000-0005-0000-0000-0000CE000000}"/>
    <cellStyle name="Обычный 4 2" xfId="190" xr:uid="{00000000-0005-0000-0000-0000CF000000}"/>
    <cellStyle name="Обычный 4 3" xfId="191" xr:uid="{00000000-0005-0000-0000-0000D0000000}"/>
    <cellStyle name="Обычный 4 3 2" xfId="192" xr:uid="{00000000-0005-0000-0000-0000D1000000}"/>
    <cellStyle name="Обычный 4 3 2 2" xfId="210" xr:uid="{00000000-0005-0000-0000-0000D2000000}"/>
    <cellStyle name="Обычный 4 3 2 2 2" xfId="217" xr:uid="{00000000-0005-0000-0000-0000D3000000}"/>
    <cellStyle name="Обычный 4 3 2 2 2 2" xfId="219" xr:uid="{00000000-0005-0000-0000-0000D4000000}"/>
    <cellStyle name="Обычный 4 3 2 3" xfId="220" xr:uid="{00000000-0005-0000-0000-0000D5000000}"/>
    <cellStyle name="Обычный 4 3_дотация районная ноябрь на 18-20" xfId="193" xr:uid="{00000000-0005-0000-0000-0000D6000000}"/>
    <cellStyle name="Обычный 5" xfId="194" xr:uid="{00000000-0005-0000-0000-0000D7000000}"/>
    <cellStyle name="Обычный 6" xfId="195" xr:uid="{00000000-0005-0000-0000-0000D8000000}"/>
    <cellStyle name="Обычный 7" xfId="196" xr:uid="{00000000-0005-0000-0000-0000D9000000}"/>
    <cellStyle name="Обычный 8" xfId="197" xr:uid="{00000000-0005-0000-0000-0000DA000000}"/>
    <cellStyle name="Обычный 9" xfId="198" xr:uid="{00000000-0005-0000-0000-0000DB000000}"/>
    <cellStyle name="Обычный_tmp" xfId="223" xr:uid="{00000000-0005-0000-0000-0000DC000000}"/>
    <cellStyle name="Обычный_Лист1 2" xfId="199" xr:uid="{00000000-0005-0000-0000-0000DD000000}"/>
    <cellStyle name="Стиль 1" xfId="200" xr:uid="{00000000-0005-0000-0000-0000DE000000}"/>
    <cellStyle name="Стиль 1 2" xfId="201" xr:uid="{00000000-0005-0000-0000-0000DF000000}"/>
    <cellStyle name="Финансовый 2" xfId="202" xr:uid="{00000000-0005-0000-0000-0000E0000000}"/>
    <cellStyle name="Финансовый 3" xfId="211" xr:uid="{00000000-0005-0000-0000-0000E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107305" y="2447925"/>
          <a:ext cx="1952625" cy="647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838700" y="1352550"/>
          <a:ext cx="3171824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9526</xdr:colOff>
      <xdr:row>0</xdr:row>
      <xdr:rowOff>0</xdr:rowOff>
    </xdr:from>
    <xdr:to>
      <xdr:col>2</xdr:col>
      <xdr:colOff>1029315</xdr:colOff>
      <xdr:row>8</xdr:row>
      <xdr:rowOff>30726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819651" y="0"/>
          <a:ext cx="2858114" cy="134517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28.09.2022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211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1685925</xdr:colOff>
      <xdr:row>0</xdr:row>
      <xdr:rowOff>57150</xdr:rowOff>
    </xdr:from>
    <xdr:to>
      <xdr:col>3</xdr:col>
      <xdr:colOff>1428751</xdr:colOff>
      <xdr:row>6</xdr:row>
      <xdr:rowOff>133350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6153150" y="57150"/>
          <a:ext cx="3257551" cy="121920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12  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 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2023 и 2024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28.09.2022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211</a:t>
          </a:r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1691640</xdr:colOff>
      <xdr:row>8</xdr:row>
      <xdr:rowOff>22861</xdr:rowOff>
    </xdr:from>
    <xdr:to>
      <xdr:col>3</xdr:col>
      <xdr:colOff>1447800</xdr:colOff>
      <xdr:row>15</xdr:row>
      <xdr:rowOff>9526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6158865" y="1489711"/>
          <a:ext cx="3270885" cy="112014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17 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2023 и 2024 годов"</a:t>
          </a:r>
        </a:p>
        <a:p>
          <a:pPr algn="l" rtl="1">
            <a:lnSpc>
              <a:spcPts val="1200"/>
            </a:lnSpc>
          </a:pP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23.12.2021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163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14</xdr:row>
      <xdr:rowOff>0</xdr:rowOff>
    </xdr:from>
    <xdr:to>
      <xdr:col>2</xdr:col>
      <xdr:colOff>411480</xdr:colOff>
      <xdr:row>14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859655" y="2381250"/>
          <a:ext cx="2019300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539750</xdr:colOff>
      <xdr:row>7</xdr:row>
      <xdr:rowOff>38100</xdr:rowOff>
    </xdr:from>
    <xdr:to>
      <xdr:col>3</xdr:col>
      <xdr:colOff>1111249</xdr:colOff>
      <xdr:row>14</xdr:row>
      <xdr:rowOff>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102225" y="1285875"/>
          <a:ext cx="3314699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539750</xdr:colOff>
      <xdr:row>0</xdr:row>
      <xdr:rowOff>0</xdr:rowOff>
    </xdr:from>
    <xdr:to>
      <xdr:col>3</xdr:col>
      <xdr:colOff>1127125</xdr:colOff>
      <xdr:row>7</xdr:row>
      <xdr:rowOff>30726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5102225" y="0"/>
          <a:ext cx="3321050" cy="127850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28.09.2022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211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0</xdr:colOff>
      <xdr:row>6</xdr:row>
      <xdr:rowOff>142875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5105400" y="0"/>
          <a:ext cx="2952750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28.09.2022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211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4</xdr:col>
      <xdr:colOff>828675</xdr:colOff>
      <xdr:row>12</xdr:row>
      <xdr:rowOff>95250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5105400" y="1400175"/>
          <a:ext cx="2876550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0</xdr:row>
      <xdr:rowOff>0</xdr:rowOff>
    </xdr:from>
    <xdr:to>
      <xdr:col>5</xdr:col>
      <xdr:colOff>734039</xdr:colOff>
      <xdr:row>6</xdr:row>
      <xdr:rowOff>142875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2829539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28.09.2022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211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714375</xdr:colOff>
      <xdr:row>6</xdr:row>
      <xdr:rowOff>171450</xdr:rowOff>
    </xdr:from>
    <xdr:to>
      <xdr:col>6</xdr:col>
      <xdr:colOff>0</xdr:colOff>
      <xdr:row>12</xdr:row>
      <xdr:rowOff>66675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752975" y="1371600"/>
          <a:ext cx="2914650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4229100</xdr:colOff>
      <xdr:row>0</xdr:row>
      <xdr:rowOff>19050</xdr:rowOff>
    </xdr:from>
    <xdr:to>
      <xdr:col>3</xdr:col>
      <xdr:colOff>1095375</xdr:colOff>
      <xdr:row>6</xdr:row>
      <xdr:rowOff>104775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229100" y="19050"/>
          <a:ext cx="3086100" cy="12858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28.09.2022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211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4152900</xdr:colOff>
      <xdr:row>7</xdr:row>
      <xdr:rowOff>0</xdr:rowOff>
    </xdr:from>
    <xdr:to>
      <xdr:col>4</xdr:col>
      <xdr:colOff>7621</xdr:colOff>
      <xdr:row>13</xdr:row>
      <xdr:rowOff>323850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152900" y="1600200"/>
          <a:ext cx="3246121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2022 год и плановый период 2023 и 2024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23.12.2021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163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5</xdr:col>
      <xdr:colOff>28575</xdr:colOff>
      <xdr:row>7</xdr:row>
      <xdr:rowOff>142875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5600700" y="0"/>
          <a:ext cx="3076575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28.09.2022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211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19050</xdr:colOff>
      <xdr:row>7</xdr:row>
      <xdr:rowOff>9525</xdr:rowOff>
    </xdr:from>
    <xdr:to>
      <xdr:col>5</xdr:col>
      <xdr:colOff>67</xdr:colOff>
      <xdr:row>13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5619750" y="1209675"/>
          <a:ext cx="3029017" cy="11144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6</a:t>
          </a: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 и 2024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23.12.2021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163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0</xdr:rowOff>
    </xdr:from>
    <xdr:to>
      <xdr:col>6</xdr:col>
      <xdr:colOff>914400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5991225" y="0"/>
          <a:ext cx="2438400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28.09.2022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211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47624</xdr:colOff>
      <xdr:row>7</xdr:row>
      <xdr:rowOff>171450</xdr:rowOff>
    </xdr:from>
    <xdr:to>
      <xdr:col>7</xdr:col>
      <xdr:colOff>47624</xdr:colOff>
      <xdr:row>13</xdr:row>
      <xdr:rowOff>76200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6019799" y="1571625"/>
          <a:ext cx="2466975" cy="11049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0</xdr:rowOff>
    </xdr:from>
    <xdr:to>
      <xdr:col>8</xdr:col>
      <xdr:colOff>615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5438775" y="0"/>
          <a:ext cx="2905740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8 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28.09.2022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211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9525</xdr:colOff>
      <xdr:row>7</xdr:row>
      <xdr:rowOff>19050</xdr:rowOff>
    </xdr:from>
    <xdr:to>
      <xdr:col>8</xdr:col>
      <xdr:colOff>0</xdr:colOff>
      <xdr:row>12</xdr:row>
      <xdr:rowOff>114300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5429250" y="1419225"/>
          <a:ext cx="2914650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8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</xdr:rowOff>
    </xdr:from>
    <xdr:to>
      <xdr:col>2</xdr:col>
      <xdr:colOff>1142999</xdr:colOff>
      <xdr:row>2</xdr:row>
      <xdr:rowOff>236220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800600" y="1"/>
          <a:ext cx="3352799" cy="1150619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11</a:t>
          </a:r>
          <a:endParaRPr lang="ru-RU" sz="11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 внесении изменений в решение Думы  Черемховского районного муниципального образования на 2022 год и плановый период 2023 и 2024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28.09.2022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211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4781550</xdr:colOff>
      <xdr:row>3</xdr:row>
      <xdr:rowOff>3810</xdr:rowOff>
    </xdr:from>
    <xdr:to>
      <xdr:col>2</xdr:col>
      <xdr:colOff>1143000</xdr:colOff>
      <xdr:row>5</xdr:row>
      <xdr:rowOff>198119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4781550" y="1251585"/>
          <a:ext cx="3371850" cy="1108709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16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 год и плановый период 2023 и 2024 годов"</a:t>
          </a:r>
        </a:p>
        <a:p>
          <a:pPr algn="l" rtl="1">
            <a:lnSpc>
              <a:spcPts val="1200"/>
            </a:lnSpc>
          </a:pP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23.12.2021 №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163</a:t>
          </a:r>
          <a:endParaRPr lang="ru-RU" sz="12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E87"/>
  <sheetViews>
    <sheetView tabSelected="1" workbookViewId="0">
      <selection activeCell="G3" sqref="G3"/>
    </sheetView>
  </sheetViews>
  <sheetFormatPr defaultColWidth="9.140625" defaultRowHeight="12.75" x14ac:dyDescent="0.2"/>
  <cols>
    <col min="1" max="1" width="68.42578125" style="89" customWidth="1"/>
    <col min="2" max="2" width="27.5703125" style="1" customWidth="1"/>
    <col min="3" max="3" width="17.85546875" style="3" customWidth="1"/>
    <col min="4" max="4" width="9.140625" style="1"/>
    <col min="5" max="5" width="12.140625" style="1" bestFit="1" customWidth="1"/>
    <col min="6" max="256" width="9.140625" style="1"/>
    <col min="257" max="257" width="68" style="1" customWidth="1"/>
    <col min="258" max="258" width="29.140625" style="1" customWidth="1"/>
    <col min="259" max="259" width="20.28515625" style="1" customWidth="1"/>
    <col min="260" max="512" width="9.140625" style="1"/>
    <col min="513" max="513" width="68" style="1" customWidth="1"/>
    <col min="514" max="514" width="29.140625" style="1" customWidth="1"/>
    <col min="515" max="515" width="20.28515625" style="1" customWidth="1"/>
    <col min="516" max="768" width="9.140625" style="1"/>
    <col min="769" max="769" width="68" style="1" customWidth="1"/>
    <col min="770" max="770" width="29.140625" style="1" customWidth="1"/>
    <col min="771" max="771" width="20.28515625" style="1" customWidth="1"/>
    <col min="772" max="1024" width="9.140625" style="1"/>
    <col min="1025" max="1025" width="68" style="1" customWidth="1"/>
    <col min="1026" max="1026" width="29.140625" style="1" customWidth="1"/>
    <col min="1027" max="1027" width="20.28515625" style="1" customWidth="1"/>
    <col min="1028" max="1280" width="9.140625" style="1"/>
    <col min="1281" max="1281" width="68" style="1" customWidth="1"/>
    <col min="1282" max="1282" width="29.140625" style="1" customWidth="1"/>
    <col min="1283" max="1283" width="20.28515625" style="1" customWidth="1"/>
    <col min="1284" max="1536" width="9.140625" style="1"/>
    <col min="1537" max="1537" width="68" style="1" customWidth="1"/>
    <col min="1538" max="1538" width="29.140625" style="1" customWidth="1"/>
    <col min="1539" max="1539" width="20.28515625" style="1" customWidth="1"/>
    <col min="1540" max="1792" width="9.140625" style="1"/>
    <col min="1793" max="1793" width="68" style="1" customWidth="1"/>
    <col min="1794" max="1794" width="29.140625" style="1" customWidth="1"/>
    <col min="1795" max="1795" width="20.28515625" style="1" customWidth="1"/>
    <col min="1796" max="2048" width="9.140625" style="1"/>
    <col min="2049" max="2049" width="68" style="1" customWidth="1"/>
    <col min="2050" max="2050" width="29.140625" style="1" customWidth="1"/>
    <col min="2051" max="2051" width="20.28515625" style="1" customWidth="1"/>
    <col min="2052" max="2304" width="9.140625" style="1"/>
    <col min="2305" max="2305" width="68" style="1" customWidth="1"/>
    <col min="2306" max="2306" width="29.140625" style="1" customWidth="1"/>
    <col min="2307" max="2307" width="20.28515625" style="1" customWidth="1"/>
    <col min="2308" max="2560" width="9.140625" style="1"/>
    <col min="2561" max="2561" width="68" style="1" customWidth="1"/>
    <col min="2562" max="2562" width="29.140625" style="1" customWidth="1"/>
    <col min="2563" max="2563" width="20.28515625" style="1" customWidth="1"/>
    <col min="2564" max="2816" width="9.140625" style="1"/>
    <col min="2817" max="2817" width="68" style="1" customWidth="1"/>
    <col min="2818" max="2818" width="29.140625" style="1" customWidth="1"/>
    <col min="2819" max="2819" width="20.28515625" style="1" customWidth="1"/>
    <col min="2820" max="3072" width="9.140625" style="1"/>
    <col min="3073" max="3073" width="68" style="1" customWidth="1"/>
    <col min="3074" max="3074" width="29.140625" style="1" customWidth="1"/>
    <col min="3075" max="3075" width="20.28515625" style="1" customWidth="1"/>
    <col min="3076" max="3328" width="9.140625" style="1"/>
    <col min="3329" max="3329" width="68" style="1" customWidth="1"/>
    <col min="3330" max="3330" width="29.140625" style="1" customWidth="1"/>
    <col min="3331" max="3331" width="20.28515625" style="1" customWidth="1"/>
    <col min="3332" max="3584" width="9.140625" style="1"/>
    <col min="3585" max="3585" width="68" style="1" customWidth="1"/>
    <col min="3586" max="3586" width="29.140625" style="1" customWidth="1"/>
    <col min="3587" max="3587" width="20.28515625" style="1" customWidth="1"/>
    <col min="3588" max="3840" width="9.140625" style="1"/>
    <col min="3841" max="3841" width="68" style="1" customWidth="1"/>
    <col min="3842" max="3842" width="29.140625" style="1" customWidth="1"/>
    <col min="3843" max="3843" width="20.28515625" style="1" customWidth="1"/>
    <col min="3844" max="4096" width="9.140625" style="1"/>
    <col min="4097" max="4097" width="68" style="1" customWidth="1"/>
    <col min="4098" max="4098" width="29.140625" style="1" customWidth="1"/>
    <col min="4099" max="4099" width="20.28515625" style="1" customWidth="1"/>
    <col min="4100" max="4352" width="9.140625" style="1"/>
    <col min="4353" max="4353" width="68" style="1" customWidth="1"/>
    <col min="4354" max="4354" width="29.140625" style="1" customWidth="1"/>
    <col min="4355" max="4355" width="20.28515625" style="1" customWidth="1"/>
    <col min="4356" max="4608" width="9.140625" style="1"/>
    <col min="4609" max="4609" width="68" style="1" customWidth="1"/>
    <col min="4610" max="4610" width="29.140625" style="1" customWidth="1"/>
    <col min="4611" max="4611" width="20.28515625" style="1" customWidth="1"/>
    <col min="4612" max="4864" width="9.140625" style="1"/>
    <col min="4865" max="4865" width="68" style="1" customWidth="1"/>
    <col min="4866" max="4866" width="29.140625" style="1" customWidth="1"/>
    <col min="4867" max="4867" width="20.28515625" style="1" customWidth="1"/>
    <col min="4868" max="5120" width="9.140625" style="1"/>
    <col min="5121" max="5121" width="68" style="1" customWidth="1"/>
    <col min="5122" max="5122" width="29.140625" style="1" customWidth="1"/>
    <col min="5123" max="5123" width="20.28515625" style="1" customWidth="1"/>
    <col min="5124" max="5376" width="9.140625" style="1"/>
    <col min="5377" max="5377" width="68" style="1" customWidth="1"/>
    <col min="5378" max="5378" width="29.140625" style="1" customWidth="1"/>
    <col min="5379" max="5379" width="20.28515625" style="1" customWidth="1"/>
    <col min="5380" max="5632" width="9.140625" style="1"/>
    <col min="5633" max="5633" width="68" style="1" customWidth="1"/>
    <col min="5634" max="5634" width="29.140625" style="1" customWidth="1"/>
    <col min="5635" max="5635" width="20.28515625" style="1" customWidth="1"/>
    <col min="5636" max="5888" width="9.140625" style="1"/>
    <col min="5889" max="5889" width="68" style="1" customWidth="1"/>
    <col min="5890" max="5890" width="29.140625" style="1" customWidth="1"/>
    <col min="5891" max="5891" width="20.28515625" style="1" customWidth="1"/>
    <col min="5892" max="6144" width="9.140625" style="1"/>
    <col min="6145" max="6145" width="68" style="1" customWidth="1"/>
    <col min="6146" max="6146" width="29.140625" style="1" customWidth="1"/>
    <col min="6147" max="6147" width="20.28515625" style="1" customWidth="1"/>
    <col min="6148" max="6400" width="9.140625" style="1"/>
    <col min="6401" max="6401" width="68" style="1" customWidth="1"/>
    <col min="6402" max="6402" width="29.140625" style="1" customWidth="1"/>
    <col min="6403" max="6403" width="20.28515625" style="1" customWidth="1"/>
    <col min="6404" max="6656" width="9.140625" style="1"/>
    <col min="6657" max="6657" width="68" style="1" customWidth="1"/>
    <col min="6658" max="6658" width="29.140625" style="1" customWidth="1"/>
    <col min="6659" max="6659" width="20.28515625" style="1" customWidth="1"/>
    <col min="6660" max="6912" width="9.140625" style="1"/>
    <col min="6913" max="6913" width="68" style="1" customWidth="1"/>
    <col min="6914" max="6914" width="29.140625" style="1" customWidth="1"/>
    <col min="6915" max="6915" width="20.28515625" style="1" customWidth="1"/>
    <col min="6916" max="7168" width="9.140625" style="1"/>
    <col min="7169" max="7169" width="68" style="1" customWidth="1"/>
    <col min="7170" max="7170" width="29.140625" style="1" customWidth="1"/>
    <col min="7171" max="7171" width="20.28515625" style="1" customWidth="1"/>
    <col min="7172" max="7424" width="9.140625" style="1"/>
    <col min="7425" max="7425" width="68" style="1" customWidth="1"/>
    <col min="7426" max="7426" width="29.140625" style="1" customWidth="1"/>
    <col min="7427" max="7427" width="20.28515625" style="1" customWidth="1"/>
    <col min="7428" max="7680" width="9.140625" style="1"/>
    <col min="7681" max="7681" width="68" style="1" customWidth="1"/>
    <col min="7682" max="7682" width="29.140625" style="1" customWidth="1"/>
    <col min="7683" max="7683" width="20.28515625" style="1" customWidth="1"/>
    <col min="7684" max="7936" width="9.140625" style="1"/>
    <col min="7937" max="7937" width="68" style="1" customWidth="1"/>
    <col min="7938" max="7938" width="29.140625" style="1" customWidth="1"/>
    <col min="7939" max="7939" width="20.28515625" style="1" customWidth="1"/>
    <col min="7940" max="8192" width="9.140625" style="1"/>
    <col min="8193" max="8193" width="68" style="1" customWidth="1"/>
    <col min="8194" max="8194" width="29.140625" style="1" customWidth="1"/>
    <col min="8195" max="8195" width="20.28515625" style="1" customWidth="1"/>
    <col min="8196" max="8448" width="9.140625" style="1"/>
    <col min="8449" max="8449" width="68" style="1" customWidth="1"/>
    <col min="8450" max="8450" width="29.140625" style="1" customWidth="1"/>
    <col min="8451" max="8451" width="20.28515625" style="1" customWidth="1"/>
    <col min="8452" max="8704" width="9.140625" style="1"/>
    <col min="8705" max="8705" width="68" style="1" customWidth="1"/>
    <col min="8706" max="8706" width="29.140625" style="1" customWidth="1"/>
    <col min="8707" max="8707" width="20.28515625" style="1" customWidth="1"/>
    <col min="8708" max="8960" width="9.140625" style="1"/>
    <col min="8961" max="8961" width="68" style="1" customWidth="1"/>
    <col min="8962" max="8962" width="29.140625" style="1" customWidth="1"/>
    <col min="8963" max="8963" width="20.28515625" style="1" customWidth="1"/>
    <col min="8964" max="9216" width="9.140625" style="1"/>
    <col min="9217" max="9217" width="68" style="1" customWidth="1"/>
    <col min="9218" max="9218" width="29.140625" style="1" customWidth="1"/>
    <col min="9219" max="9219" width="20.28515625" style="1" customWidth="1"/>
    <col min="9220" max="9472" width="9.140625" style="1"/>
    <col min="9473" max="9473" width="68" style="1" customWidth="1"/>
    <col min="9474" max="9474" width="29.140625" style="1" customWidth="1"/>
    <col min="9475" max="9475" width="20.28515625" style="1" customWidth="1"/>
    <col min="9476" max="9728" width="9.140625" style="1"/>
    <col min="9729" max="9729" width="68" style="1" customWidth="1"/>
    <col min="9730" max="9730" width="29.140625" style="1" customWidth="1"/>
    <col min="9731" max="9731" width="20.28515625" style="1" customWidth="1"/>
    <col min="9732" max="9984" width="9.140625" style="1"/>
    <col min="9985" max="9985" width="68" style="1" customWidth="1"/>
    <col min="9986" max="9986" width="29.140625" style="1" customWidth="1"/>
    <col min="9987" max="9987" width="20.28515625" style="1" customWidth="1"/>
    <col min="9988" max="10240" width="9.140625" style="1"/>
    <col min="10241" max="10241" width="68" style="1" customWidth="1"/>
    <col min="10242" max="10242" width="29.140625" style="1" customWidth="1"/>
    <col min="10243" max="10243" width="20.28515625" style="1" customWidth="1"/>
    <col min="10244" max="10496" width="9.140625" style="1"/>
    <col min="10497" max="10497" width="68" style="1" customWidth="1"/>
    <col min="10498" max="10498" width="29.140625" style="1" customWidth="1"/>
    <col min="10499" max="10499" width="20.28515625" style="1" customWidth="1"/>
    <col min="10500" max="10752" width="9.140625" style="1"/>
    <col min="10753" max="10753" width="68" style="1" customWidth="1"/>
    <col min="10754" max="10754" width="29.140625" style="1" customWidth="1"/>
    <col min="10755" max="10755" width="20.28515625" style="1" customWidth="1"/>
    <col min="10756" max="11008" width="9.140625" style="1"/>
    <col min="11009" max="11009" width="68" style="1" customWidth="1"/>
    <col min="11010" max="11010" width="29.140625" style="1" customWidth="1"/>
    <col min="11011" max="11011" width="20.28515625" style="1" customWidth="1"/>
    <col min="11012" max="11264" width="9.140625" style="1"/>
    <col min="11265" max="11265" width="68" style="1" customWidth="1"/>
    <col min="11266" max="11266" width="29.140625" style="1" customWidth="1"/>
    <col min="11267" max="11267" width="20.28515625" style="1" customWidth="1"/>
    <col min="11268" max="11520" width="9.140625" style="1"/>
    <col min="11521" max="11521" width="68" style="1" customWidth="1"/>
    <col min="11522" max="11522" width="29.140625" style="1" customWidth="1"/>
    <col min="11523" max="11523" width="20.28515625" style="1" customWidth="1"/>
    <col min="11524" max="11776" width="9.140625" style="1"/>
    <col min="11777" max="11777" width="68" style="1" customWidth="1"/>
    <col min="11778" max="11778" width="29.140625" style="1" customWidth="1"/>
    <col min="11779" max="11779" width="20.28515625" style="1" customWidth="1"/>
    <col min="11780" max="12032" width="9.140625" style="1"/>
    <col min="12033" max="12033" width="68" style="1" customWidth="1"/>
    <col min="12034" max="12034" width="29.140625" style="1" customWidth="1"/>
    <col min="12035" max="12035" width="20.28515625" style="1" customWidth="1"/>
    <col min="12036" max="12288" width="9.140625" style="1"/>
    <col min="12289" max="12289" width="68" style="1" customWidth="1"/>
    <col min="12290" max="12290" width="29.140625" style="1" customWidth="1"/>
    <col min="12291" max="12291" width="20.28515625" style="1" customWidth="1"/>
    <col min="12292" max="12544" width="9.140625" style="1"/>
    <col min="12545" max="12545" width="68" style="1" customWidth="1"/>
    <col min="12546" max="12546" width="29.140625" style="1" customWidth="1"/>
    <col min="12547" max="12547" width="20.28515625" style="1" customWidth="1"/>
    <col min="12548" max="12800" width="9.140625" style="1"/>
    <col min="12801" max="12801" width="68" style="1" customWidth="1"/>
    <col min="12802" max="12802" width="29.140625" style="1" customWidth="1"/>
    <col min="12803" max="12803" width="20.28515625" style="1" customWidth="1"/>
    <col min="12804" max="13056" width="9.140625" style="1"/>
    <col min="13057" max="13057" width="68" style="1" customWidth="1"/>
    <col min="13058" max="13058" width="29.140625" style="1" customWidth="1"/>
    <col min="13059" max="13059" width="20.28515625" style="1" customWidth="1"/>
    <col min="13060" max="13312" width="9.140625" style="1"/>
    <col min="13313" max="13313" width="68" style="1" customWidth="1"/>
    <col min="13314" max="13314" width="29.140625" style="1" customWidth="1"/>
    <col min="13315" max="13315" width="20.28515625" style="1" customWidth="1"/>
    <col min="13316" max="13568" width="9.140625" style="1"/>
    <col min="13569" max="13569" width="68" style="1" customWidth="1"/>
    <col min="13570" max="13570" width="29.140625" style="1" customWidth="1"/>
    <col min="13571" max="13571" width="20.28515625" style="1" customWidth="1"/>
    <col min="13572" max="13824" width="9.140625" style="1"/>
    <col min="13825" max="13825" width="68" style="1" customWidth="1"/>
    <col min="13826" max="13826" width="29.140625" style="1" customWidth="1"/>
    <col min="13827" max="13827" width="20.28515625" style="1" customWidth="1"/>
    <col min="13828" max="14080" width="9.140625" style="1"/>
    <col min="14081" max="14081" width="68" style="1" customWidth="1"/>
    <col min="14082" max="14082" width="29.140625" style="1" customWidth="1"/>
    <col min="14083" max="14083" width="20.28515625" style="1" customWidth="1"/>
    <col min="14084" max="14336" width="9.140625" style="1"/>
    <col min="14337" max="14337" width="68" style="1" customWidth="1"/>
    <col min="14338" max="14338" width="29.140625" style="1" customWidth="1"/>
    <col min="14339" max="14339" width="20.28515625" style="1" customWidth="1"/>
    <col min="14340" max="14592" width="9.140625" style="1"/>
    <col min="14593" max="14593" width="68" style="1" customWidth="1"/>
    <col min="14594" max="14594" width="29.140625" style="1" customWidth="1"/>
    <col min="14595" max="14595" width="20.28515625" style="1" customWidth="1"/>
    <col min="14596" max="14848" width="9.140625" style="1"/>
    <col min="14849" max="14849" width="68" style="1" customWidth="1"/>
    <col min="14850" max="14850" width="29.140625" style="1" customWidth="1"/>
    <col min="14851" max="14851" width="20.28515625" style="1" customWidth="1"/>
    <col min="14852" max="15104" width="9.140625" style="1"/>
    <col min="15105" max="15105" width="68" style="1" customWidth="1"/>
    <col min="15106" max="15106" width="29.140625" style="1" customWidth="1"/>
    <col min="15107" max="15107" width="20.28515625" style="1" customWidth="1"/>
    <col min="15108" max="15360" width="9.140625" style="1"/>
    <col min="15361" max="15361" width="68" style="1" customWidth="1"/>
    <col min="15362" max="15362" width="29.140625" style="1" customWidth="1"/>
    <col min="15363" max="15363" width="20.28515625" style="1" customWidth="1"/>
    <col min="15364" max="15616" width="9.140625" style="1"/>
    <col min="15617" max="15617" width="68" style="1" customWidth="1"/>
    <col min="15618" max="15618" width="29.140625" style="1" customWidth="1"/>
    <col min="15619" max="15619" width="20.28515625" style="1" customWidth="1"/>
    <col min="15620" max="15872" width="9.140625" style="1"/>
    <col min="15873" max="15873" width="68" style="1" customWidth="1"/>
    <col min="15874" max="15874" width="29.140625" style="1" customWidth="1"/>
    <col min="15875" max="15875" width="20.28515625" style="1" customWidth="1"/>
    <col min="15876" max="16128" width="9.140625" style="1"/>
    <col min="16129" max="16129" width="68" style="1" customWidth="1"/>
    <col min="16130" max="16130" width="29.140625" style="1" customWidth="1"/>
    <col min="16131" max="16131" width="20.28515625" style="1" customWidth="1"/>
    <col min="16132" max="16384" width="9.140625" style="1"/>
  </cols>
  <sheetData>
    <row r="1" spans="1:2" ht="15" x14ac:dyDescent="0.25">
      <c r="B1" s="2"/>
    </row>
    <row r="2" spans="1:2" ht="15" x14ac:dyDescent="0.25">
      <c r="B2" s="2"/>
    </row>
    <row r="3" spans="1:2" ht="15" x14ac:dyDescent="0.25">
      <c r="B3" s="2"/>
    </row>
    <row r="4" spans="1:2" ht="15" x14ac:dyDescent="0.25">
      <c r="B4" s="2"/>
    </row>
    <row r="16" spans="1:2" x14ac:dyDescent="0.2">
      <c r="A16" s="90"/>
      <c r="B16" s="4"/>
    </row>
    <row r="17" spans="1:5" x14ac:dyDescent="0.2">
      <c r="A17" s="188" t="s">
        <v>111</v>
      </c>
      <c r="B17" s="188"/>
      <c r="C17" s="188"/>
    </row>
    <row r="18" spans="1:5" ht="29.25" customHeight="1" x14ac:dyDescent="0.2">
      <c r="A18" s="188"/>
      <c r="B18" s="188"/>
      <c r="C18" s="188"/>
    </row>
    <row r="19" spans="1:5" ht="15.75" x14ac:dyDescent="0.25">
      <c r="A19" s="91"/>
      <c r="B19" s="5"/>
      <c r="C19" s="6" t="s">
        <v>0</v>
      </c>
    </row>
    <row r="20" spans="1:5" ht="48.75" customHeight="1" x14ac:dyDescent="0.2">
      <c r="A20" s="92" t="s">
        <v>1</v>
      </c>
      <c r="B20" s="8" t="s">
        <v>2</v>
      </c>
      <c r="C20" s="38" t="s">
        <v>112</v>
      </c>
    </row>
    <row r="21" spans="1:5" ht="19.149999999999999" customHeight="1" x14ac:dyDescent="0.2">
      <c r="A21" s="17" t="s">
        <v>3</v>
      </c>
      <c r="B21" s="7" t="s">
        <v>4</v>
      </c>
      <c r="C21" s="74">
        <f>C22+C26+C31+C33+C36+C42+C45+C48+C52+C24</f>
        <v>167547.19</v>
      </c>
      <c r="E21" s="9"/>
    </row>
    <row r="22" spans="1:5" s="10" customFormat="1" ht="16.149999999999999" customHeight="1" x14ac:dyDescent="0.2">
      <c r="A22" s="17" t="s">
        <v>5</v>
      </c>
      <c r="B22" s="7" t="s">
        <v>6</v>
      </c>
      <c r="C22" s="74">
        <f>C23</f>
        <v>111782.3</v>
      </c>
      <c r="E22" s="11"/>
    </row>
    <row r="23" spans="1:5" s="10" customFormat="1" ht="16.149999999999999" customHeight="1" x14ac:dyDescent="0.25">
      <c r="A23" s="93" t="s">
        <v>7</v>
      </c>
      <c r="B23" s="12" t="s">
        <v>8</v>
      </c>
      <c r="C23" s="37">
        <v>111782.3</v>
      </c>
      <c r="E23" s="39"/>
    </row>
    <row r="24" spans="1:5" ht="32.450000000000003" customHeight="1" x14ac:dyDescent="0.2">
      <c r="A24" s="13" t="s">
        <v>9</v>
      </c>
      <c r="B24" s="7" t="s">
        <v>10</v>
      </c>
      <c r="C24" s="74">
        <f>C25</f>
        <v>389.11</v>
      </c>
    </row>
    <row r="25" spans="1:5" s="16" customFormat="1" ht="30" x14ac:dyDescent="0.25">
      <c r="A25" s="14" t="s">
        <v>11</v>
      </c>
      <c r="B25" s="15" t="s">
        <v>12</v>
      </c>
      <c r="C25" s="75">
        <v>389.11</v>
      </c>
    </row>
    <row r="26" spans="1:5" s="10" customFormat="1" ht="19.149999999999999" customHeight="1" x14ac:dyDescent="0.2">
      <c r="A26" s="17" t="s">
        <v>13</v>
      </c>
      <c r="B26" s="7" t="s">
        <v>14</v>
      </c>
      <c r="C26" s="74">
        <f>C27+C28+C29+C30</f>
        <v>11796.900000000001</v>
      </c>
    </row>
    <row r="27" spans="1:5" s="10" customFormat="1" ht="30" customHeight="1" x14ac:dyDescent="0.25">
      <c r="A27" s="18" t="s">
        <v>15</v>
      </c>
      <c r="B27" s="12" t="s">
        <v>16</v>
      </c>
      <c r="C27" s="37">
        <v>9238.2000000000007</v>
      </c>
    </row>
    <row r="28" spans="1:5" ht="15" x14ac:dyDescent="0.25">
      <c r="A28" s="94" t="s">
        <v>17</v>
      </c>
      <c r="B28" s="40" t="s">
        <v>18</v>
      </c>
      <c r="C28" s="76">
        <v>39</v>
      </c>
    </row>
    <row r="29" spans="1:5" ht="15" customHeight="1" x14ac:dyDescent="0.25">
      <c r="A29" s="95" t="s">
        <v>19</v>
      </c>
      <c r="B29" s="19" t="s">
        <v>20</v>
      </c>
      <c r="C29" s="77">
        <v>703.2</v>
      </c>
    </row>
    <row r="30" spans="1:5" ht="15" customHeight="1" x14ac:dyDescent="0.25">
      <c r="A30" s="95" t="s">
        <v>21</v>
      </c>
      <c r="B30" s="19" t="s">
        <v>22</v>
      </c>
      <c r="C30" s="77">
        <v>1816.5</v>
      </c>
    </row>
    <row r="31" spans="1:5" s="10" customFormat="1" ht="18" customHeight="1" x14ac:dyDescent="0.2">
      <c r="A31" s="20" t="s">
        <v>23</v>
      </c>
      <c r="B31" s="7" t="s">
        <v>24</v>
      </c>
      <c r="C31" s="74">
        <f>C32</f>
        <v>203.5</v>
      </c>
    </row>
    <row r="32" spans="1:5" s="22" customFormat="1" ht="30" customHeight="1" x14ac:dyDescent="0.25">
      <c r="A32" s="95" t="s">
        <v>25</v>
      </c>
      <c r="B32" s="21" t="s">
        <v>26</v>
      </c>
      <c r="C32" s="77">
        <v>203.5</v>
      </c>
    </row>
    <row r="33" spans="1:3" s="10" customFormat="1" ht="28.5" customHeight="1" x14ac:dyDescent="0.2">
      <c r="A33" s="20" t="s">
        <v>27</v>
      </c>
      <c r="B33" s="7" t="s">
        <v>28</v>
      </c>
      <c r="C33" s="74">
        <f>C34+C35</f>
        <v>24172.833999999999</v>
      </c>
    </row>
    <row r="34" spans="1:3" ht="75.75" customHeight="1" x14ac:dyDescent="0.25">
      <c r="A34" s="25" t="s">
        <v>29</v>
      </c>
      <c r="B34" s="19" t="s">
        <v>30</v>
      </c>
      <c r="C34" s="37">
        <f>24029.786+138.118+0.13</f>
        <v>24168.034</v>
      </c>
    </row>
    <row r="35" spans="1:3" ht="15" x14ac:dyDescent="0.25">
      <c r="A35" s="25" t="s">
        <v>173</v>
      </c>
      <c r="B35" s="19" t="s">
        <v>174</v>
      </c>
      <c r="C35" s="37">
        <v>4.8</v>
      </c>
    </row>
    <row r="36" spans="1:3" s="26" customFormat="1" ht="13.5" customHeight="1" x14ac:dyDescent="0.2">
      <c r="A36" s="23" t="s">
        <v>31</v>
      </c>
      <c r="B36" s="24" t="s">
        <v>32</v>
      </c>
      <c r="C36" s="74">
        <f>C37</f>
        <v>944.06</v>
      </c>
    </row>
    <row r="37" spans="1:3" s="22" customFormat="1" ht="16.5" customHeight="1" x14ac:dyDescent="0.25">
      <c r="A37" s="96" t="s">
        <v>33</v>
      </c>
      <c r="B37" s="21" t="s">
        <v>34</v>
      </c>
      <c r="C37" s="37">
        <v>944.06</v>
      </c>
    </row>
    <row r="38" spans="1:3" s="22" customFormat="1" ht="28.5" hidden="1" customHeight="1" x14ac:dyDescent="0.25">
      <c r="A38" s="96" t="s">
        <v>113</v>
      </c>
      <c r="B38" s="21" t="s">
        <v>114</v>
      </c>
      <c r="C38" s="77">
        <v>101.75</v>
      </c>
    </row>
    <row r="39" spans="1:3" s="22" customFormat="1" ht="13.5" hidden="1" customHeight="1" x14ac:dyDescent="0.25">
      <c r="A39" s="96" t="s">
        <v>115</v>
      </c>
      <c r="B39" s="21" t="s">
        <v>116</v>
      </c>
      <c r="C39" s="77">
        <v>0.66</v>
      </c>
    </row>
    <row r="40" spans="1:3" s="22" customFormat="1" ht="14.25" hidden="1" customHeight="1" x14ac:dyDescent="0.25">
      <c r="A40" s="96" t="s">
        <v>117</v>
      </c>
      <c r="B40" s="21" t="s">
        <v>118</v>
      </c>
      <c r="C40" s="77">
        <v>825</v>
      </c>
    </row>
    <row r="41" spans="1:3" s="22" customFormat="1" ht="14.25" hidden="1" customHeight="1" x14ac:dyDescent="0.25">
      <c r="A41" s="96" t="s">
        <v>119</v>
      </c>
      <c r="B41" s="21" t="s">
        <v>120</v>
      </c>
      <c r="C41" s="77">
        <v>691.24</v>
      </c>
    </row>
    <row r="42" spans="1:3" s="10" customFormat="1" ht="30" customHeight="1" x14ac:dyDescent="0.2">
      <c r="A42" s="20" t="s">
        <v>35</v>
      </c>
      <c r="B42" s="7" t="s">
        <v>36</v>
      </c>
      <c r="C42" s="74">
        <f>C43+C44</f>
        <v>13742.486000000001</v>
      </c>
    </row>
    <row r="43" spans="1:3" s="22" customFormat="1" ht="19.5" customHeight="1" x14ac:dyDescent="0.25">
      <c r="A43" s="25" t="s">
        <v>37</v>
      </c>
      <c r="B43" s="21" t="s">
        <v>38</v>
      </c>
      <c r="C43" s="37">
        <v>13232.486000000001</v>
      </c>
    </row>
    <row r="44" spans="1:3" s="22" customFormat="1" ht="18.75" customHeight="1" x14ac:dyDescent="0.25">
      <c r="A44" s="25" t="s">
        <v>39</v>
      </c>
      <c r="B44" s="21" t="s">
        <v>40</v>
      </c>
      <c r="C44" s="37">
        <v>510</v>
      </c>
    </row>
    <row r="45" spans="1:3" s="10" customFormat="1" ht="29.25" customHeight="1" x14ac:dyDescent="0.2">
      <c r="A45" s="20" t="s">
        <v>41</v>
      </c>
      <c r="B45" s="7" t="s">
        <v>42</v>
      </c>
      <c r="C45" s="74">
        <f>C47+C46</f>
        <v>3228.5</v>
      </c>
    </row>
    <row r="46" spans="1:3" s="10" customFormat="1" ht="56.25" customHeight="1" x14ac:dyDescent="0.25">
      <c r="A46" s="27" t="s">
        <v>43</v>
      </c>
      <c r="B46" s="19" t="s">
        <v>44</v>
      </c>
      <c r="C46" s="37">
        <v>1923.5</v>
      </c>
    </row>
    <row r="47" spans="1:3" ht="28.5" customHeight="1" x14ac:dyDescent="0.25">
      <c r="A47" s="27" t="s">
        <v>45</v>
      </c>
      <c r="B47" s="19" t="s">
        <v>46</v>
      </c>
      <c r="C47" s="37">
        <v>1305</v>
      </c>
    </row>
    <row r="48" spans="1:3" s="10" customFormat="1" ht="15" customHeight="1" x14ac:dyDescent="0.2">
      <c r="A48" s="20" t="s">
        <v>47</v>
      </c>
      <c r="B48" s="7" t="s">
        <v>48</v>
      </c>
      <c r="C48" s="74">
        <f>SUM(C49:C51)</f>
        <v>1280</v>
      </c>
    </row>
    <row r="49" spans="1:3" s="10" customFormat="1" ht="30.75" customHeight="1" x14ac:dyDescent="0.25">
      <c r="A49" s="27" t="s">
        <v>49</v>
      </c>
      <c r="B49" s="19" t="s">
        <v>50</v>
      </c>
      <c r="C49" s="37">
        <f>5+11.6+0.7+9.25</f>
        <v>26.55</v>
      </c>
    </row>
    <row r="50" spans="1:3" s="10" customFormat="1" ht="90" customHeight="1" x14ac:dyDescent="0.25">
      <c r="A50" s="27" t="s">
        <v>51</v>
      </c>
      <c r="B50" s="19" t="s">
        <v>52</v>
      </c>
      <c r="C50" s="37">
        <v>70.05</v>
      </c>
    </row>
    <row r="51" spans="1:3" s="10" customFormat="1" ht="17.25" customHeight="1" x14ac:dyDescent="0.25">
      <c r="A51" s="27" t="s">
        <v>53</v>
      </c>
      <c r="B51" s="19" t="s">
        <v>54</v>
      </c>
      <c r="C51" s="37">
        <v>1183.4000000000001</v>
      </c>
    </row>
    <row r="52" spans="1:3" s="10" customFormat="1" ht="14.25" x14ac:dyDescent="0.2">
      <c r="A52" s="20" t="s">
        <v>55</v>
      </c>
      <c r="B52" s="7" t="s">
        <v>56</v>
      </c>
      <c r="C52" s="74">
        <f>C53+C54</f>
        <v>7.5</v>
      </c>
    </row>
    <row r="53" spans="1:3" ht="15" customHeight="1" x14ac:dyDescent="0.25">
      <c r="A53" s="27" t="s">
        <v>57</v>
      </c>
      <c r="B53" s="19" t="s">
        <v>58</v>
      </c>
      <c r="C53" s="77">
        <v>0</v>
      </c>
    </row>
    <row r="54" spans="1:3" ht="15" x14ac:dyDescent="0.25">
      <c r="A54" s="27" t="s">
        <v>169</v>
      </c>
      <c r="B54" s="19" t="s">
        <v>170</v>
      </c>
      <c r="C54" s="77">
        <f>2.8+4.7</f>
        <v>7.5</v>
      </c>
    </row>
    <row r="55" spans="1:3" ht="14.25" x14ac:dyDescent="0.2">
      <c r="A55" s="20" t="s">
        <v>59</v>
      </c>
      <c r="B55" s="7" t="s">
        <v>60</v>
      </c>
      <c r="C55" s="74">
        <f>C56+C79+C82</f>
        <v>1494625.4316300002</v>
      </c>
    </row>
    <row r="56" spans="1:3" s="10" customFormat="1" ht="30.75" customHeight="1" x14ac:dyDescent="0.2">
      <c r="A56" s="20" t="s">
        <v>61</v>
      </c>
      <c r="B56" s="7" t="s">
        <v>62</v>
      </c>
      <c r="C56" s="74">
        <f>C57+C60+C69+C75</f>
        <v>1487724.7174000002</v>
      </c>
    </row>
    <row r="57" spans="1:3" s="10" customFormat="1" ht="20.45" customHeight="1" x14ac:dyDescent="0.2">
      <c r="A57" s="97" t="s">
        <v>63</v>
      </c>
      <c r="B57" s="28" t="s">
        <v>64</v>
      </c>
      <c r="C57" s="74">
        <f>C58+C59</f>
        <v>213053.9</v>
      </c>
    </row>
    <row r="58" spans="1:3" ht="15" x14ac:dyDescent="0.25">
      <c r="A58" s="98" t="s">
        <v>65</v>
      </c>
      <c r="B58" s="29" t="s">
        <v>66</v>
      </c>
      <c r="C58" s="77">
        <v>148400.9</v>
      </c>
    </row>
    <row r="59" spans="1:3" ht="30" x14ac:dyDescent="0.25">
      <c r="A59" s="27" t="s">
        <v>67</v>
      </c>
      <c r="B59" s="19" t="s">
        <v>68</v>
      </c>
      <c r="C59" s="77">
        <v>64653</v>
      </c>
    </row>
    <row r="60" spans="1:3" s="10" customFormat="1" ht="28.5" x14ac:dyDescent="0.2">
      <c r="A60" s="99" t="s">
        <v>69</v>
      </c>
      <c r="B60" s="30" t="s">
        <v>70</v>
      </c>
      <c r="C60" s="74">
        <f>C68+C61+C66+C62+C63+C64+C65+C67</f>
        <v>224227.84165000002</v>
      </c>
    </row>
    <row r="61" spans="1:3" s="10" customFormat="1" ht="30" hidden="1" x14ac:dyDescent="0.25">
      <c r="A61" s="27" t="s">
        <v>71</v>
      </c>
      <c r="B61" s="19" t="s">
        <v>72</v>
      </c>
      <c r="C61" s="37">
        <v>0</v>
      </c>
    </row>
    <row r="62" spans="1:3" s="10" customFormat="1" ht="45" x14ac:dyDescent="0.25">
      <c r="A62" s="27" t="s">
        <v>73</v>
      </c>
      <c r="B62" s="19" t="s">
        <v>74</v>
      </c>
      <c r="C62" s="37">
        <v>6340.1</v>
      </c>
    </row>
    <row r="63" spans="1:3" s="10" customFormat="1" ht="45" hidden="1" x14ac:dyDescent="0.25">
      <c r="A63" s="27" t="s">
        <v>77</v>
      </c>
      <c r="B63" s="19" t="s">
        <v>78</v>
      </c>
      <c r="C63" s="37">
        <v>0</v>
      </c>
    </row>
    <row r="64" spans="1:3" s="10" customFormat="1" ht="44.25" customHeight="1" x14ac:dyDescent="0.25">
      <c r="A64" s="27" t="s">
        <v>75</v>
      </c>
      <c r="B64" s="19" t="s">
        <v>76</v>
      </c>
      <c r="C64" s="37">
        <v>27914.2</v>
      </c>
    </row>
    <row r="65" spans="1:3" s="10" customFormat="1" ht="30" x14ac:dyDescent="0.25">
      <c r="A65" s="27" t="s">
        <v>79</v>
      </c>
      <c r="B65" s="19" t="s">
        <v>80</v>
      </c>
      <c r="C65" s="37">
        <v>1700.65265</v>
      </c>
    </row>
    <row r="66" spans="1:3" s="10" customFormat="1" ht="30" x14ac:dyDescent="0.25">
      <c r="A66" s="27" t="s">
        <v>81</v>
      </c>
      <c r="B66" s="19" t="s">
        <v>82</v>
      </c>
      <c r="C66" s="37">
        <v>343.2</v>
      </c>
    </row>
    <row r="67" spans="1:3" s="10" customFormat="1" ht="30" x14ac:dyDescent="0.25">
      <c r="A67" s="27" t="s">
        <v>167</v>
      </c>
      <c r="B67" s="19" t="s">
        <v>168</v>
      </c>
      <c r="C67" s="37">
        <f>36518+12172.7</f>
        <v>48690.7</v>
      </c>
    </row>
    <row r="68" spans="1:3" s="10" customFormat="1" ht="15" x14ac:dyDescent="0.25">
      <c r="A68" s="27" t="s">
        <v>83</v>
      </c>
      <c r="B68" s="19" t="s">
        <v>84</v>
      </c>
      <c r="C68" s="37">
        <f>138493.1+745.889</f>
        <v>139238.989</v>
      </c>
    </row>
    <row r="69" spans="1:3" s="10" customFormat="1" ht="14.25" x14ac:dyDescent="0.2">
      <c r="A69" s="99" t="s">
        <v>85</v>
      </c>
      <c r="B69" s="7" t="s">
        <v>86</v>
      </c>
      <c r="C69" s="78">
        <f>C70+C71+C74+C72+C73</f>
        <v>1003672.0000000001</v>
      </c>
    </row>
    <row r="70" spans="1:3" s="10" customFormat="1" ht="29.25" customHeight="1" x14ac:dyDescent="0.25">
      <c r="A70" s="100" t="s">
        <v>87</v>
      </c>
      <c r="B70" s="19" t="s">
        <v>88</v>
      </c>
      <c r="C70" s="79">
        <f>12015.9+62.7</f>
        <v>12078.6</v>
      </c>
    </row>
    <row r="71" spans="1:3" s="31" customFormat="1" ht="30" customHeight="1" x14ac:dyDescent="0.25">
      <c r="A71" s="100" t="s">
        <v>89</v>
      </c>
      <c r="B71" s="19" t="s">
        <v>90</v>
      </c>
      <c r="C71" s="37">
        <f>130775.9+19728.7+91.1+75.3+42-649.1</f>
        <v>150063.9</v>
      </c>
    </row>
    <row r="72" spans="1:3" s="31" customFormat="1" ht="45" customHeight="1" x14ac:dyDescent="0.25">
      <c r="A72" s="98" t="s">
        <v>91</v>
      </c>
      <c r="B72" s="19" t="s">
        <v>92</v>
      </c>
      <c r="C72" s="37">
        <v>122.3</v>
      </c>
    </row>
    <row r="73" spans="1:3" s="31" customFormat="1" ht="33" hidden="1" customHeight="1" x14ac:dyDescent="0.25">
      <c r="A73" s="98" t="s">
        <v>93</v>
      </c>
      <c r="B73" s="19" t="s">
        <v>94</v>
      </c>
      <c r="C73" s="37">
        <v>0</v>
      </c>
    </row>
    <row r="74" spans="1:3" s="31" customFormat="1" ht="15" x14ac:dyDescent="0.25">
      <c r="A74" s="27" t="s">
        <v>95</v>
      </c>
      <c r="B74" s="19" t="s">
        <v>96</v>
      </c>
      <c r="C74" s="80">
        <f>703896.4+46022.9+91487.9</f>
        <v>841407.20000000007</v>
      </c>
    </row>
    <row r="75" spans="1:3" s="10" customFormat="1" ht="16.5" customHeight="1" x14ac:dyDescent="0.2">
      <c r="A75" s="20" t="s">
        <v>97</v>
      </c>
      <c r="B75" s="7" t="s">
        <v>98</v>
      </c>
      <c r="C75" s="74">
        <f>C76+C77+C78</f>
        <v>46770.975749999998</v>
      </c>
    </row>
    <row r="76" spans="1:3" ht="47.25" customHeight="1" x14ac:dyDescent="0.25">
      <c r="A76" s="98" t="s">
        <v>99</v>
      </c>
      <c r="B76" s="21" t="s">
        <v>100</v>
      </c>
      <c r="C76" s="37">
        <v>2713.1757499999999</v>
      </c>
    </row>
    <row r="77" spans="1:3" ht="59.25" customHeight="1" x14ac:dyDescent="0.25">
      <c r="A77" s="98" t="s">
        <v>101</v>
      </c>
      <c r="B77" s="21" t="s">
        <v>102</v>
      </c>
      <c r="C77" s="37">
        <f>38890+1307.2</f>
        <v>40197.199999999997</v>
      </c>
    </row>
    <row r="78" spans="1:3" ht="15" x14ac:dyDescent="0.25">
      <c r="A78" s="98" t="s">
        <v>176</v>
      </c>
      <c r="B78" s="21" t="s">
        <v>175</v>
      </c>
      <c r="C78" s="37">
        <v>3860.6</v>
      </c>
    </row>
    <row r="79" spans="1:3" s="32" customFormat="1" ht="14.25" x14ac:dyDescent="0.2">
      <c r="A79" s="20" t="s">
        <v>103</v>
      </c>
      <c r="B79" s="7" t="s">
        <v>104</v>
      </c>
      <c r="C79" s="81">
        <f>C80+C81</f>
        <v>7050</v>
      </c>
    </row>
    <row r="80" spans="1:3" s="34" customFormat="1" ht="30" customHeight="1" x14ac:dyDescent="0.25">
      <c r="A80" s="33" t="s">
        <v>105</v>
      </c>
      <c r="B80" s="19" t="s">
        <v>121</v>
      </c>
      <c r="C80" s="82">
        <v>50</v>
      </c>
    </row>
    <row r="81" spans="1:3" s="34" customFormat="1" ht="15" x14ac:dyDescent="0.25">
      <c r="A81" s="95" t="s">
        <v>171</v>
      </c>
      <c r="B81" s="19" t="s">
        <v>172</v>
      </c>
      <c r="C81" s="82">
        <v>7000</v>
      </c>
    </row>
    <row r="82" spans="1:3" s="34" customFormat="1" ht="14.25" x14ac:dyDescent="0.2">
      <c r="A82" s="20" t="s">
        <v>106</v>
      </c>
      <c r="B82" s="7" t="s">
        <v>107</v>
      </c>
      <c r="C82" s="83">
        <f>C83</f>
        <v>-149.28577000000001</v>
      </c>
    </row>
    <row r="83" spans="1:3" ht="29.25" customHeight="1" x14ac:dyDescent="0.25">
      <c r="A83" s="27" t="s">
        <v>108</v>
      </c>
      <c r="B83" s="19" t="s">
        <v>109</v>
      </c>
      <c r="C83" s="82">
        <v>-149.28577000000001</v>
      </c>
    </row>
    <row r="84" spans="1:3" ht="14.25" x14ac:dyDescent="0.2">
      <c r="A84" s="189" t="s">
        <v>110</v>
      </c>
      <c r="B84" s="189"/>
      <c r="C84" s="74">
        <f>C55+C21</f>
        <v>1662172.6216300002</v>
      </c>
    </row>
    <row r="85" spans="1:3" ht="15" x14ac:dyDescent="0.25">
      <c r="A85" s="35"/>
      <c r="B85" s="36"/>
      <c r="C85" s="41"/>
    </row>
    <row r="86" spans="1:3" ht="15" x14ac:dyDescent="0.25">
      <c r="A86" s="101" t="s">
        <v>177</v>
      </c>
      <c r="B86" s="190" t="s">
        <v>178</v>
      </c>
      <c r="C86" s="190"/>
    </row>
    <row r="87" spans="1:3" x14ac:dyDescent="0.2">
      <c r="C87" s="42"/>
    </row>
  </sheetData>
  <mergeCells count="3">
    <mergeCell ref="A17:C18"/>
    <mergeCell ref="A84:B84"/>
    <mergeCell ref="B86:C86"/>
  </mergeCells>
  <hyperlinks>
    <hyperlink ref="A25" r:id="rId1" display="http://www.consultant.ru/cons/cgi/online.cgi?req=doc&amp;base=LAW&amp;n=198941&amp;rnd=235642.187433877&amp;dst=100606&amp;fld=134" xr:uid="{00000000-0004-0000-0000-000000000000}"/>
    <hyperlink ref="A27" r:id="rId2" display="http://www.consultant.ru/cons/cgi/online.cgi?req=doc&amp;base=LAW&amp;n=208015&amp;rnd=235642.514532630&amp;dst=103572&amp;fld=134" xr:uid="{00000000-0004-0000-0000-000001000000}"/>
    <hyperlink ref="A49" r:id="rId3" location="dst0" display="http://www.consultant.ru/document/cons_doc_LAW_349551/ - dst0" xr:uid="{00000000-0004-0000-0000-000002000000}"/>
  </hyperlinks>
  <pageMargins left="0.78740157480314965" right="0.39370078740157483" top="0.78740157480314965" bottom="0.59055118110236227" header="0.31496062992125984" footer="0.31496062992125984"/>
  <pageSetup paperSize="9" scale="79" orientation="portrait" r:id="rId4"/>
  <headerFooter differentFirst="1">
    <oddHeader>&amp;C&amp;P</oddHead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1"/>
  <sheetViews>
    <sheetView workbookViewId="0">
      <selection activeCell="D28" sqref="D28"/>
    </sheetView>
  </sheetViews>
  <sheetFormatPr defaultRowHeight="12.75" x14ac:dyDescent="0.2"/>
  <cols>
    <col min="1" max="1" width="67" style="1" customWidth="1"/>
    <col min="2" max="2" width="32.42578125" style="1" customWidth="1"/>
    <col min="3" max="3" width="20.28515625" style="1" customWidth="1"/>
    <col min="4" max="4" width="21.85546875" style="1" customWidth="1"/>
    <col min="5" max="256" width="8.85546875" style="1"/>
    <col min="257" max="257" width="67" style="1" customWidth="1"/>
    <col min="258" max="258" width="29.5703125" style="1" customWidth="1"/>
    <col min="259" max="259" width="15.28515625" style="1" customWidth="1"/>
    <col min="260" max="260" width="19.42578125" style="1" customWidth="1"/>
    <col min="261" max="512" width="8.85546875" style="1"/>
    <col min="513" max="513" width="67" style="1" customWidth="1"/>
    <col min="514" max="514" width="29.5703125" style="1" customWidth="1"/>
    <col min="515" max="515" width="15.28515625" style="1" customWidth="1"/>
    <col min="516" max="516" width="19.42578125" style="1" customWidth="1"/>
    <col min="517" max="768" width="8.85546875" style="1"/>
    <col min="769" max="769" width="67" style="1" customWidth="1"/>
    <col min="770" max="770" width="29.5703125" style="1" customWidth="1"/>
    <col min="771" max="771" width="15.28515625" style="1" customWidth="1"/>
    <col min="772" max="772" width="19.42578125" style="1" customWidth="1"/>
    <col min="773" max="1024" width="8.85546875" style="1"/>
    <col min="1025" max="1025" width="67" style="1" customWidth="1"/>
    <col min="1026" max="1026" width="29.5703125" style="1" customWidth="1"/>
    <col min="1027" max="1027" width="15.28515625" style="1" customWidth="1"/>
    <col min="1028" max="1028" width="19.42578125" style="1" customWidth="1"/>
    <col min="1029" max="1280" width="8.85546875" style="1"/>
    <col min="1281" max="1281" width="67" style="1" customWidth="1"/>
    <col min="1282" max="1282" width="29.5703125" style="1" customWidth="1"/>
    <col min="1283" max="1283" width="15.28515625" style="1" customWidth="1"/>
    <col min="1284" max="1284" width="19.42578125" style="1" customWidth="1"/>
    <col min="1285" max="1536" width="8.85546875" style="1"/>
    <col min="1537" max="1537" width="67" style="1" customWidth="1"/>
    <col min="1538" max="1538" width="29.5703125" style="1" customWidth="1"/>
    <col min="1539" max="1539" width="15.28515625" style="1" customWidth="1"/>
    <col min="1540" max="1540" width="19.42578125" style="1" customWidth="1"/>
    <col min="1541" max="1792" width="8.85546875" style="1"/>
    <col min="1793" max="1793" width="67" style="1" customWidth="1"/>
    <col min="1794" max="1794" width="29.5703125" style="1" customWidth="1"/>
    <col min="1795" max="1795" width="15.28515625" style="1" customWidth="1"/>
    <col min="1796" max="1796" width="19.42578125" style="1" customWidth="1"/>
    <col min="1797" max="2048" width="8.85546875" style="1"/>
    <col min="2049" max="2049" width="67" style="1" customWidth="1"/>
    <col min="2050" max="2050" width="29.5703125" style="1" customWidth="1"/>
    <col min="2051" max="2051" width="15.28515625" style="1" customWidth="1"/>
    <col min="2052" max="2052" width="19.42578125" style="1" customWidth="1"/>
    <col min="2053" max="2304" width="8.85546875" style="1"/>
    <col min="2305" max="2305" width="67" style="1" customWidth="1"/>
    <col min="2306" max="2306" width="29.5703125" style="1" customWidth="1"/>
    <col min="2307" max="2307" width="15.28515625" style="1" customWidth="1"/>
    <col min="2308" max="2308" width="19.42578125" style="1" customWidth="1"/>
    <col min="2309" max="2560" width="8.85546875" style="1"/>
    <col min="2561" max="2561" width="67" style="1" customWidth="1"/>
    <col min="2562" max="2562" width="29.5703125" style="1" customWidth="1"/>
    <col min="2563" max="2563" width="15.28515625" style="1" customWidth="1"/>
    <col min="2564" max="2564" width="19.42578125" style="1" customWidth="1"/>
    <col min="2565" max="2816" width="8.85546875" style="1"/>
    <col min="2817" max="2817" width="67" style="1" customWidth="1"/>
    <col min="2818" max="2818" width="29.5703125" style="1" customWidth="1"/>
    <col min="2819" max="2819" width="15.28515625" style="1" customWidth="1"/>
    <col min="2820" max="2820" width="19.42578125" style="1" customWidth="1"/>
    <col min="2821" max="3072" width="8.85546875" style="1"/>
    <col min="3073" max="3073" width="67" style="1" customWidth="1"/>
    <col min="3074" max="3074" width="29.5703125" style="1" customWidth="1"/>
    <col min="3075" max="3075" width="15.28515625" style="1" customWidth="1"/>
    <col min="3076" max="3076" width="19.42578125" style="1" customWidth="1"/>
    <col min="3077" max="3328" width="8.85546875" style="1"/>
    <col min="3329" max="3329" width="67" style="1" customWidth="1"/>
    <col min="3330" max="3330" width="29.5703125" style="1" customWidth="1"/>
    <col min="3331" max="3331" width="15.28515625" style="1" customWidth="1"/>
    <col min="3332" max="3332" width="19.42578125" style="1" customWidth="1"/>
    <col min="3333" max="3584" width="8.85546875" style="1"/>
    <col min="3585" max="3585" width="67" style="1" customWidth="1"/>
    <col min="3586" max="3586" width="29.5703125" style="1" customWidth="1"/>
    <col min="3587" max="3587" width="15.28515625" style="1" customWidth="1"/>
    <col min="3588" max="3588" width="19.42578125" style="1" customWidth="1"/>
    <col min="3589" max="3840" width="8.85546875" style="1"/>
    <col min="3841" max="3841" width="67" style="1" customWidth="1"/>
    <col min="3842" max="3842" width="29.5703125" style="1" customWidth="1"/>
    <col min="3843" max="3843" width="15.28515625" style="1" customWidth="1"/>
    <col min="3844" max="3844" width="19.42578125" style="1" customWidth="1"/>
    <col min="3845" max="4096" width="8.85546875" style="1"/>
    <col min="4097" max="4097" width="67" style="1" customWidth="1"/>
    <col min="4098" max="4098" width="29.5703125" style="1" customWidth="1"/>
    <col min="4099" max="4099" width="15.28515625" style="1" customWidth="1"/>
    <col min="4100" max="4100" width="19.42578125" style="1" customWidth="1"/>
    <col min="4101" max="4352" width="8.85546875" style="1"/>
    <col min="4353" max="4353" width="67" style="1" customWidth="1"/>
    <col min="4354" max="4354" width="29.5703125" style="1" customWidth="1"/>
    <col min="4355" max="4355" width="15.28515625" style="1" customWidth="1"/>
    <col min="4356" max="4356" width="19.42578125" style="1" customWidth="1"/>
    <col min="4357" max="4608" width="8.85546875" style="1"/>
    <col min="4609" max="4609" width="67" style="1" customWidth="1"/>
    <col min="4610" max="4610" width="29.5703125" style="1" customWidth="1"/>
    <col min="4611" max="4611" width="15.28515625" style="1" customWidth="1"/>
    <col min="4612" max="4612" width="19.42578125" style="1" customWidth="1"/>
    <col min="4613" max="4864" width="8.85546875" style="1"/>
    <col min="4865" max="4865" width="67" style="1" customWidth="1"/>
    <col min="4866" max="4866" width="29.5703125" style="1" customWidth="1"/>
    <col min="4867" max="4867" width="15.28515625" style="1" customWidth="1"/>
    <col min="4868" max="4868" width="19.42578125" style="1" customWidth="1"/>
    <col min="4869" max="5120" width="8.85546875" style="1"/>
    <col min="5121" max="5121" width="67" style="1" customWidth="1"/>
    <col min="5122" max="5122" width="29.5703125" style="1" customWidth="1"/>
    <col min="5123" max="5123" width="15.28515625" style="1" customWidth="1"/>
    <col min="5124" max="5124" width="19.42578125" style="1" customWidth="1"/>
    <col min="5125" max="5376" width="8.85546875" style="1"/>
    <col min="5377" max="5377" width="67" style="1" customWidth="1"/>
    <col min="5378" max="5378" width="29.5703125" style="1" customWidth="1"/>
    <col min="5379" max="5379" width="15.28515625" style="1" customWidth="1"/>
    <col min="5380" max="5380" width="19.42578125" style="1" customWidth="1"/>
    <col min="5381" max="5632" width="8.85546875" style="1"/>
    <col min="5633" max="5633" width="67" style="1" customWidth="1"/>
    <col min="5634" max="5634" width="29.5703125" style="1" customWidth="1"/>
    <col min="5635" max="5635" width="15.28515625" style="1" customWidth="1"/>
    <col min="5636" max="5636" width="19.42578125" style="1" customWidth="1"/>
    <col min="5637" max="5888" width="8.85546875" style="1"/>
    <col min="5889" max="5889" width="67" style="1" customWidth="1"/>
    <col min="5890" max="5890" width="29.5703125" style="1" customWidth="1"/>
    <col min="5891" max="5891" width="15.28515625" style="1" customWidth="1"/>
    <col min="5892" max="5892" width="19.42578125" style="1" customWidth="1"/>
    <col min="5893" max="6144" width="8.85546875" style="1"/>
    <col min="6145" max="6145" width="67" style="1" customWidth="1"/>
    <col min="6146" max="6146" width="29.5703125" style="1" customWidth="1"/>
    <col min="6147" max="6147" width="15.28515625" style="1" customWidth="1"/>
    <col min="6148" max="6148" width="19.42578125" style="1" customWidth="1"/>
    <col min="6149" max="6400" width="8.85546875" style="1"/>
    <col min="6401" max="6401" width="67" style="1" customWidth="1"/>
    <col min="6402" max="6402" width="29.5703125" style="1" customWidth="1"/>
    <col min="6403" max="6403" width="15.28515625" style="1" customWidth="1"/>
    <col min="6404" max="6404" width="19.42578125" style="1" customWidth="1"/>
    <col min="6405" max="6656" width="8.85546875" style="1"/>
    <col min="6657" max="6657" width="67" style="1" customWidth="1"/>
    <col min="6658" max="6658" width="29.5703125" style="1" customWidth="1"/>
    <col min="6659" max="6659" width="15.28515625" style="1" customWidth="1"/>
    <col min="6660" max="6660" width="19.42578125" style="1" customWidth="1"/>
    <col min="6661" max="6912" width="8.85546875" style="1"/>
    <col min="6913" max="6913" width="67" style="1" customWidth="1"/>
    <col min="6914" max="6914" width="29.5703125" style="1" customWidth="1"/>
    <col min="6915" max="6915" width="15.28515625" style="1" customWidth="1"/>
    <col min="6916" max="6916" width="19.42578125" style="1" customWidth="1"/>
    <col min="6917" max="7168" width="8.85546875" style="1"/>
    <col min="7169" max="7169" width="67" style="1" customWidth="1"/>
    <col min="7170" max="7170" width="29.5703125" style="1" customWidth="1"/>
    <col min="7171" max="7171" width="15.28515625" style="1" customWidth="1"/>
    <col min="7172" max="7172" width="19.42578125" style="1" customWidth="1"/>
    <col min="7173" max="7424" width="8.85546875" style="1"/>
    <col min="7425" max="7425" width="67" style="1" customWidth="1"/>
    <col min="7426" max="7426" width="29.5703125" style="1" customWidth="1"/>
    <col min="7427" max="7427" width="15.28515625" style="1" customWidth="1"/>
    <col min="7428" max="7428" width="19.42578125" style="1" customWidth="1"/>
    <col min="7429" max="7680" width="8.85546875" style="1"/>
    <col min="7681" max="7681" width="67" style="1" customWidth="1"/>
    <col min="7682" max="7682" width="29.5703125" style="1" customWidth="1"/>
    <col min="7683" max="7683" width="15.28515625" style="1" customWidth="1"/>
    <col min="7684" max="7684" width="19.42578125" style="1" customWidth="1"/>
    <col min="7685" max="7936" width="8.85546875" style="1"/>
    <col min="7937" max="7937" width="67" style="1" customWidth="1"/>
    <col min="7938" max="7938" width="29.5703125" style="1" customWidth="1"/>
    <col min="7939" max="7939" width="15.28515625" style="1" customWidth="1"/>
    <col min="7940" max="7940" width="19.42578125" style="1" customWidth="1"/>
    <col min="7941" max="8192" width="8.85546875" style="1"/>
    <col min="8193" max="8193" width="67" style="1" customWidth="1"/>
    <col min="8194" max="8194" width="29.5703125" style="1" customWidth="1"/>
    <col min="8195" max="8195" width="15.28515625" style="1" customWidth="1"/>
    <col min="8196" max="8196" width="19.42578125" style="1" customWidth="1"/>
    <col min="8197" max="8448" width="8.85546875" style="1"/>
    <col min="8449" max="8449" width="67" style="1" customWidth="1"/>
    <col min="8450" max="8450" width="29.5703125" style="1" customWidth="1"/>
    <col min="8451" max="8451" width="15.28515625" style="1" customWidth="1"/>
    <col min="8452" max="8452" width="19.42578125" style="1" customWidth="1"/>
    <col min="8453" max="8704" width="8.85546875" style="1"/>
    <col min="8705" max="8705" width="67" style="1" customWidth="1"/>
    <col min="8706" max="8706" width="29.5703125" style="1" customWidth="1"/>
    <col min="8707" max="8707" width="15.28515625" style="1" customWidth="1"/>
    <col min="8708" max="8708" width="19.42578125" style="1" customWidth="1"/>
    <col min="8709" max="8960" width="8.85546875" style="1"/>
    <col min="8961" max="8961" width="67" style="1" customWidth="1"/>
    <col min="8962" max="8962" width="29.5703125" style="1" customWidth="1"/>
    <col min="8963" max="8963" width="15.28515625" style="1" customWidth="1"/>
    <col min="8964" max="8964" width="19.42578125" style="1" customWidth="1"/>
    <col min="8965" max="9216" width="8.85546875" style="1"/>
    <col min="9217" max="9217" width="67" style="1" customWidth="1"/>
    <col min="9218" max="9218" width="29.5703125" style="1" customWidth="1"/>
    <col min="9219" max="9219" width="15.28515625" style="1" customWidth="1"/>
    <col min="9220" max="9220" width="19.42578125" style="1" customWidth="1"/>
    <col min="9221" max="9472" width="8.85546875" style="1"/>
    <col min="9473" max="9473" width="67" style="1" customWidth="1"/>
    <col min="9474" max="9474" width="29.5703125" style="1" customWidth="1"/>
    <col min="9475" max="9475" width="15.28515625" style="1" customWidth="1"/>
    <col min="9476" max="9476" width="19.42578125" style="1" customWidth="1"/>
    <col min="9477" max="9728" width="8.85546875" style="1"/>
    <col min="9729" max="9729" width="67" style="1" customWidth="1"/>
    <col min="9730" max="9730" width="29.5703125" style="1" customWidth="1"/>
    <col min="9731" max="9731" width="15.28515625" style="1" customWidth="1"/>
    <col min="9732" max="9732" width="19.42578125" style="1" customWidth="1"/>
    <col min="9733" max="9984" width="8.85546875" style="1"/>
    <col min="9985" max="9985" width="67" style="1" customWidth="1"/>
    <col min="9986" max="9986" width="29.5703125" style="1" customWidth="1"/>
    <col min="9987" max="9987" width="15.28515625" style="1" customWidth="1"/>
    <col min="9988" max="9988" width="19.42578125" style="1" customWidth="1"/>
    <col min="9989" max="10240" width="8.85546875" style="1"/>
    <col min="10241" max="10241" width="67" style="1" customWidth="1"/>
    <col min="10242" max="10242" width="29.5703125" style="1" customWidth="1"/>
    <col min="10243" max="10243" width="15.28515625" style="1" customWidth="1"/>
    <col min="10244" max="10244" width="19.42578125" style="1" customWidth="1"/>
    <col min="10245" max="10496" width="8.85546875" style="1"/>
    <col min="10497" max="10497" width="67" style="1" customWidth="1"/>
    <col min="10498" max="10498" width="29.5703125" style="1" customWidth="1"/>
    <col min="10499" max="10499" width="15.28515625" style="1" customWidth="1"/>
    <col min="10500" max="10500" width="19.42578125" style="1" customWidth="1"/>
    <col min="10501" max="10752" width="8.85546875" style="1"/>
    <col min="10753" max="10753" width="67" style="1" customWidth="1"/>
    <col min="10754" max="10754" width="29.5703125" style="1" customWidth="1"/>
    <col min="10755" max="10755" width="15.28515625" style="1" customWidth="1"/>
    <col min="10756" max="10756" width="19.42578125" style="1" customWidth="1"/>
    <col min="10757" max="11008" width="8.85546875" style="1"/>
    <col min="11009" max="11009" width="67" style="1" customWidth="1"/>
    <col min="11010" max="11010" width="29.5703125" style="1" customWidth="1"/>
    <col min="11011" max="11011" width="15.28515625" style="1" customWidth="1"/>
    <col min="11012" max="11012" width="19.42578125" style="1" customWidth="1"/>
    <col min="11013" max="11264" width="8.85546875" style="1"/>
    <col min="11265" max="11265" width="67" style="1" customWidth="1"/>
    <col min="11266" max="11266" width="29.5703125" style="1" customWidth="1"/>
    <col min="11267" max="11267" width="15.28515625" style="1" customWidth="1"/>
    <col min="11268" max="11268" width="19.42578125" style="1" customWidth="1"/>
    <col min="11269" max="11520" width="8.85546875" style="1"/>
    <col min="11521" max="11521" width="67" style="1" customWidth="1"/>
    <col min="11522" max="11522" width="29.5703125" style="1" customWidth="1"/>
    <col min="11523" max="11523" width="15.28515625" style="1" customWidth="1"/>
    <col min="11524" max="11524" width="19.42578125" style="1" customWidth="1"/>
    <col min="11525" max="11776" width="8.85546875" style="1"/>
    <col min="11777" max="11777" width="67" style="1" customWidth="1"/>
    <col min="11778" max="11778" width="29.5703125" style="1" customWidth="1"/>
    <col min="11779" max="11779" width="15.28515625" style="1" customWidth="1"/>
    <col min="11780" max="11780" width="19.42578125" style="1" customWidth="1"/>
    <col min="11781" max="12032" width="8.85546875" style="1"/>
    <col min="12033" max="12033" width="67" style="1" customWidth="1"/>
    <col min="12034" max="12034" width="29.5703125" style="1" customWidth="1"/>
    <col min="12035" max="12035" width="15.28515625" style="1" customWidth="1"/>
    <col min="12036" max="12036" width="19.42578125" style="1" customWidth="1"/>
    <col min="12037" max="12288" width="8.85546875" style="1"/>
    <col min="12289" max="12289" width="67" style="1" customWidth="1"/>
    <col min="12290" max="12290" width="29.5703125" style="1" customWidth="1"/>
    <col min="12291" max="12291" width="15.28515625" style="1" customWidth="1"/>
    <col min="12292" max="12292" width="19.42578125" style="1" customWidth="1"/>
    <col min="12293" max="12544" width="8.85546875" style="1"/>
    <col min="12545" max="12545" width="67" style="1" customWidth="1"/>
    <col min="12546" max="12546" width="29.5703125" style="1" customWidth="1"/>
    <col min="12547" max="12547" width="15.28515625" style="1" customWidth="1"/>
    <col min="12548" max="12548" width="19.42578125" style="1" customWidth="1"/>
    <col min="12549" max="12800" width="8.85546875" style="1"/>
    <col min="12801" max="12801" width="67" style="1" customWidth="1"/>
    <col min="12802" max="12802" width="29.5703125" style="1" customWidth="1"/>
    <col min="12803" max="12803" width="15.28515625" style="1" customWidth="1"/>
    <col min="12804" max="12804" width="19.42578125" style="1" customWidth="1"/>
    <col min="12805" max="13056" width="8.85546875" style="1"/>
    <col min="13057" max="13057" width="67" style="1" customWidth="1"/>
    <col min="13058" max="13058" width="29.5703125" style="1" customWidth="1"/>
    <col min="13059" max="13059" width="15.28515625" style="1" customWidth="1"/>
    <col min="13060" max="13060" width="19.42578125" style="1" customWidth="1"/>
    <col min="13061" max="13312" width="8.85546875" style="1"/>
    <col min="13313" max="13313" width="67" style="1" customWidth="1"/>
    <col min="13314" max="13314" width="29.5703125" style="1" customWidth="1"/>
    <col min="13315" max="13315" width="15.28515625" style="1" customWidth="1"/>
    <col min="13316" max="13316" width="19.42578125" style="1" customWidth="1"/>
    <col min="13317" max="13568" width="8.85546875" style="1"/>
    <col min="13569" max="13569" width="67" style="1" customWidth="1"/>
    <col min="13570" max="13570" width="29.5703125" style="1" customWidth="1"/>
    <col min="13571" max="13571" width="15.28515625" style="1" customWidth="1"/>
    <col min="13572" max="13572" width="19.42578125" style="1" customWidth="1"/>
    <col min="13573" max="13824" width="8.85546875" style="1"/>
    <col min="13825" max="13825" width="67" style="1" customWidth="1"/>
    <col min="13826" max="13826" width="29.5703125" style="1" customWidth="1"/>
    <col min="13827" max="13827" width="15.28515625" style="1" customWidth="1"/>
    <col min="13828" max="13828" width="19.42578125" style="1" customWidth="1"/>
    <col min="13829" max="14080" width="8.85546875" style="1"/>
    <col min="14081" max="14081" width="67" style="1" customWidth="1"/>
    <col min="14082" max="14082" width="29.5703125" style="1" customWidth="1"/>
    <col min="14083" max="14083" width="15.28515625" style="1" customWidth="1"/>
    <col min="14084" max="14084" width="19.42578125" style="1" customWidth="1"/>
    <col min="14085" max="14336" width="8.85546875" style="1"/>
    <col min="14337" max="14337" width="67" style="1" customWidth="1"/>
    <col min="14338" max="14338" width="29.5703125" style="1" customWidth="1"/>
    <col min="14339" max="14339" width="15.28515625" style="1" customWidth="1"/>
    <col min="14340" max="14340" width="19.42578125" style="1" customWidth="1"/>
    <col min="14341" max="14592" width="8.85546875" style="1"/>
    <col min="14593" max="14593" width="67" style="1" customWidth="1"/>
    <col min="14594" max="14594" width="29.5703125" style="1" customWidth="1"/>
    <col min="14595" max="14595" width="15.28515625" style="1" customWidth="1"/>
    <col min="14596" max="14596" width="19.42578125" style="1" customWidth="1"/>
    <col min="14597" max="14848" width="8.85546875" style="1"/>
    <col min="14849" max="14849" width="67" style="1" customWidth="1"/>
    <col min="14850" max="14850" width="29.5703125" style="1" customWidth="1"/>
    <col min="14851" max="14851" width="15.28515625" style="1" customWidth="1"/>
    <col min="14852" max="14852" width="19.42578125" style="1" customWidth="1"/>
    <col min="14853" max="15104" width="8.85546875" style="1"/>
    <col min="15105" max="15105" width="67" style="1" customWidth="1"/>
    <col min="15106" max="15106" width="29.5703125" style="1" customWidth="1"/>
    <col min="15107" max="15107" width="15.28515625" style="1" customWidth="1"/>
    <col min="15108" max="15108" width="19.42578125" style="1" customWidth="1"/>
    <col min="15109" max="15360" width="8.85546875" style="1"/>
    <col min="15361" max="15361" width="67" style="1" customWidth="1"/>
    <col min="15362" max="15362" width="29.5703125" style="1" customWidth="1"/>
    <col min="15363" max="15363" width="15.28515625" style="1" customWidth="1"/>
    <col min="15364" max="15364" width="19.42578125" style="1" customWidth="1"/>
    <col min="15365" max="15616" width="8.85546875" style="1"/>
    <col min="15617" max="15617" width="67" style="1" customWidth="1"/>
    <col min="15618" max="15618" width="29.5703125" style="1" customWidth="1"/>
    <col min="15619" max="15619" width="15.28515625" style="1" customWidth="1"/>
    <col min="15620" max="15620" width="19.42578125" style="1" customWidth="1"/>
    <col min="15621" max="15872" width="8.85546875" style="1"/>
    <col min="15873" max="15873" width="67" style="1" customWidth="1"/>
    <col min="15874" max="15874" width="29.5703125" style="1" customWidth="1"/>
    <col min="15875" max="15875" width="15.28515625" style="1" customWidth="1"/>
    <col min="15876" max="15876" width="19.42578125" style="1" customWidth="1"/>
    <col min="15877" max="16128" width="8.85546875" style="1"/>
    <col min="16129" max="16129" width="67" style="1" customWidth="1"/>
    <col min="16130" max="16130" width="29.5703125" style="1" customWidth="1"/>
    <col min="16131" max="16131" width="15.28515625" style="1" customWidth="1"/>
    <col min="16132" max="16132" width="19.42578125" style="1" customWidth="1"/>
    <col min="16133" max="16384" width="8.85546875" style="1"/>
  </cols>
  <sheetData>
    <row r="1" spans="1:4" ht="15" x14ac:dyDescent="0.25">
      <c r="B1" s="2"/>
      <c r="C1" s="43"/>
      <c r="D1" s="43"/>
    </row>
    <row r="2" spans="1:4" ht="15" x14ac:dyDescent="0.25">
      <c r="B2" s="2"/>
      <c r="C2" s="43"/>
      <c r="D2" s="43"/>
    </row>
    <row r="3" spans="1:4" ht="15" x14ac:dyDescent="0.25">
      <c r="B3" s="2"/>
      <c r="C3" s="43"/>
      <c r="D3" s="43"/>
    </row>
    <row r="4" spans="1:4" ht="15" x14ac:dyDescent="0.25">
      <c r="B4" s="2"/>
      <c r="C4" s="43"/>
      <c r="D4" s="43"/>
    </row>
    <row r="5" spans="1:4" ht="15" x14ac:dyDescent="0.25">
      <c r="B5" s="2"/>
      <c r="C5" s="43"/>
      <c r="D5" s="43"/>
    </row>
    <row r="6" spans="1:4" ht="15" x14ac:dyDescent="0.25">
      <c r="B6" s="2"/>
      <c r="C6" s="16"/>
      <c r="D6" s="43"/>
    </row>
    <row r="16" spans="1:4" ht="51" customHeight="1" x14ac:dyDescent="0.3">
      <c r="A16" s="212" t="s">
        <v>165</v>
      </c>
      <c r="B16" s="212"/>
      <c r="C16" s="212"/>
      <c r="D16" s="212"/>
    </row>
    <row r="17" spans="1:4" ht="15" x14ac:dyDescent="0.25">
      <c r="B17" s="215" t="s">
        <v>124</v>
      </c>
      <c r="C17" s="215"/>
      <c r="D17" s="215"/>
    </row>
    <row r="18" spans="1:4" ht="15.75" x14ac:dyDescent="0.25">
      <c r="A18" s="68" t="s">
        <v>1</v>
      </c>
      <c r="B18" s="68" t="s">
        <v>122</v>
      </c>
      <c r="C18" s="68">
        <v>2023</v>
      </c>
      <c r="D18" s="68">
        <v>2024</v>
      </c>
    </row>
    <row r="19" spans="1:4" ht="15.75" x14ac:dyDescent="0.2">
      <c r="A19" s="50" t="s">
        <v>126</v>
      </c>
      <c r="B19" s="69" t="s">
        <v>127</v>
      </c>
      <c r="C19" s="70">
        <f>C20+C25+C30</f>
        <v>17332.006549999998</v>
      </c>
      <c r="D19" s="70">
        <f>D20+D25+D30</f>
        <v>18262.886550000003</v>
      </c>
    </row>
    <row r="20" spans="1:4" ht="31.5" x14ac:dyDescent="0.2">
      <c r="A20" s="50" t="s">
        <v>128</v>
      </c>
      <c r="B20" s="69" t="s">
        <v>129</v>
      </c>
      <c r="C20" s="70">
        <f>C21+C23</f>
        <v>17332.006549999998</v>
      </c>
      <c r="D20" s="70">
        <f>D21+D23</f>
        <v>18262.886550000003</v>
      </c>
    </row>
    <row r="21" spans="1:4" ht="31.5" x14ac:dyDescent="0.2">
      <c r="A21" s="52" t="s">
        <v>130</v>
      </c>
      <c r="B21" s="71" t="s">
        <v>131</v>
      </c>
      <c r="C21" s="62">
        <f>C22</f>
        <v>22247.006549999998</v>
      </c>
      <c r="D21" s="62">
        <f>D22</f>
        <v>40509.893100000001</v>
      </c>
    </row>
    <row r="22" spans="1:4" ht="31.5" x14ac:dyDescent="0.2">
      <c r="A22" s="52" t="s">
        <v>132</v>
      </c>
      <c r="B22" s="71" t="s">
        <v>133</v>
      </c>
      <c r="C22" s="62">
        <v>22247.006549999998</v>
      </c>
      <c r="D22" s="62">
        <v>40509.893100000001</v>
      </c>
    </row>
    <row r="23" spans="1:4" ht="31.5" x14ac:dyDescent="0.25">
      <c r="A23" s="55" t="s">
        <v>134</v>
      </c>
      <c r="B23" s="71" t="s">
        <v>135</v>
      </c>
      <c r="C23" s="62">
        <f>C24</f>
        <v>-4915</v>
      </c>
      <c r="D23" s="62">
        <f>D24</f>
        <v>-22247.006549999998</v>
      </c>
    </row>
    <row r="24" spans="1:4" ht="31.5" x14ac:dyDescent="0.25">
      <c r="A24" s="55" t="s">
        <v>166</v>
      </c>
      <c r="B24" s="71" t="s">
        <v>136</v>
      </c>
      <c r="C24" s="62">
        <v>-4915</v>
      </c>
      <c r="D24" s="62">
        <f>-22247.00655</f>
        <v>-22247.006549999998</v>
      </c>
    </row>
    <row r="25" spans="1:4" ht="31.5" x14ac:dyDescent="0.2">
      <c r="A25" s="50" t="s">
        <v>137</v>
      </c>
      <c r="B25" s="69" t="s">
        <v>138</v>
      </c>
      <c r="C25" s="70">
        <f>C26+C28</f>
        <v>0</v>
      </c>
      <c r="D25" s="70">
        <f>D26+D28</f>
        <v>0</v>
      </c>
    </row>
    <row r="26" spans="1:4" ht="47.25" x14ac:dyDescent="0.25">
      <c r="A26" s="55" t="s">
        <v>139</v>
      </c>
      <c r="B26" s="72" t="s">
        <v>140</v>
      </c>
      <c r="C26" s="62">
        <f>C27</f>
        <v>0</v>
      </c>
      <c r="D26" s="62">
        <f>D27</f>
        <v>0</v>
      </c>
    </row>
    <row r="27" spans="1:4" ht="47.25" x14ac:dyDescent="0.25">
      <c r="A27" s="55" t="s">
        <v>141</v>
      </c>
      <c r="B27" s="72" t="s">
        <v>142</v>
      </c>
      <c r="C27" s="62">
        <v>0</v>
      </c>
      <c r="D27" s="62">
        <v>0</v>
      </c>
    </row>
    <row r="28" spans="1:4" ht="47.25" x14ac:dyDescent="0.25">
      <c r="A28" s="55" t="s">
        <v>143</v>
      </c>
      <c r="B28" s="71" t="s">
        <v>144</v>
      </c>
      <c r="C28" s="73">
        <f>C29</f>
        <v>0</v>
      </c>
      <c r="D28" s="73">
        <f>D29</f>
        <v>0</v>
      </c>
    </row>
    <row r="29" spans="1:4" ht="47.25" x14ac:dyDescent="0.25">
      <c r="A29" s="55" t="s">
        <v>145</v>
      </c>
      <c r="B29" s="71" t="s">
        <v>146</v>
      </c>
      <c r="C29" s="73">
        <v>0</v>
      </c>
      <c r="D29" s="73">
        <v>0</v>
      </c>
    </row>
    <row r="30" spans="1:4" ht="31.5" x14ac:dyDescent="0.2">
      <c r="A30" s="50" t="s">
        <v>147</v>
      </c>
      <c r="B30" s="69" t="s">
        <v>148</v>
      </c>
      <c r="C30" s="84">
        <f>C31+C35</f>
        <v>0</v>
      </c>
      <c r="D30" s="84">
        <f>D31+D35</f>
        <v>0</v>
      </c>
    </row>
    <row r="31" spans="1:4" ht="15.75" x14ac:dyDescent="0.2">
      <c r="A31" s="58" t="s">
        <v>149</v>
      </c>
      <c r="B31" s="71" t="s">
        <v>150</v>
      </c>
      <c r="C31" s="73">
        <f t="shared" ref="C31:D33" si="0">C32</f>
        <v>-1383763.9000000001</v>
      </c>
      <c r="D31" s="73">
        <f t="shared" si="0"/>
        <v>-1358014.3065500001</v>
      </c>
    </row>
    <row r="32" spans="1:4" ht="15.75" x14ac:dyDescent="0.2">
      <c r="A32" s="58" t="s">
        <v>151</v>
      </c>
      <c r="B32" s="71" t="s">
        <v>152</v>
      </c>
      <c r="C32" s="62">
        <f t="shared" si="0"/>
        <v>-1383763.9000000001</v>
      </c>
      <c r="D32" s="62">
        <f t="shared" si="0"/>
        <v>-1358014.3065500001</v>
      </c>
    </row>
    <row r="33" spans="1:4" ht="15.75" x14ac:dyDescent="0.2">
      <c r="A33" s="58" t="s">
        <v>153</v>
      </c>
      <c r="B33" s="71" t="s">
        <v>154</v>
      </c>
      <c r="C33" s="62">
        <f t="shared" si="0"/>
        <v>-1383763.9000000001</v>
      </c>
      <c r="D33" s="62">
        <f t="shared" si="0"/>
        <v>-1358014.3065500001</v>
      </c>
    </row>
    <row r="34" spans="1:4" ht="31.5" x14ac:dyDescent="0.25">
      <c r="A34" s="55" t="s">
        <v>155</v>
      </c>
      <c r="B34" s="71" t="s">
        <v>156</v>
      </c>
      <c r="C34" s="62">
        <f>-1361516.89345-22247.00655</f>
        <v>-1383763.9000000001</v>
      </c>
      <c r="D34" s="62">
        <f>-1317504.41345-40509.8931</f>
        <v>-1358014.3065500001</v>
      </c>
    </row>
    <row r="35" spans="1:4" ht="15.75" x14ac:dyDescent="0.2">
      <c r="A35" s="58" t="s">
        <v>157</v>
      </c>
      <c r="B35" s="71" t="s">
        <v>158</v>
      </c>
      <c r="C35" s="62">
        <f t="shared" ref="C35:D37" si="1">C36</f>
        <v>1383763.9</v>
      </c>
      <c r="D35" s="62">
        <f t="shared" si="1"/>
        <v>1358014.3065500001</v>
      </c>
    </row>
    <row r="36" spans="1:4" ht="15.75" x14ac:dyDescent="0.2">
      <c r="A36" s="58" t="s">
        <v>159</v>
      </c>
      <c r="B36" s="71" t="s">
        <v>160</v>
      </c>
      <c r="C36" s="62">
        <f t="shared" si="1"/>
        <v>1383763.9</v>
      </c>
      <c r="D36" s="62">
        <f t="shared" si="1"/>
        <v>1358014.3065500001</v>
      </c>
    </row>
    <row r="37" spans="1:4" ht="15.75" x14ac:dyDescent="0.2">
      <c r="A37" s="58" t="s">
        <v>161</v>
      </c>
      <c r="B37" s="71" t="s">
        <v>162</v>
      </c>
      <c r="C37" s="62">
        <f t="shared" si="1"/>
        <v>1383763.9</v>
      </c>
      <c r="D37" s="62">
        <f t="shared" si="1"/>
        <v>1358014.3065500001</v>
      </c>
    </row>
    <row r="38" spans="1:4" ht="31.5" x14ac:dyDescent="0.25">
      <c r="A38" s="55" t="s">
        <v>163</v>
      </c>
      <c r="B38" s="71" t="s">
        <v>164</v>
      </c>
      <c r="C38" s="62">
        <f>1378848.9+4915</f>
        <v>1383763.9</v>
      </c>
      <c r="D38" s="62">
        <f>1335767.3+22247.00655</f>
        <v>1358014.3065500001</v>
      </c>
    </row>
    <row r="41" spans="1:4" ht="15.75" x14ac:dyDescent="0.25">
      <c r="A41" s="65" t="s">
        <v>177</v>
      </c>
      <c r="C41" s="66"/>
      <c r="D41" s="66" t="s">
        <v>812</v>
      </c>
    </row>
  </sheetData>
  <mergeCells count="2">
    <mergeCell ref="A16:D16"/>
    <mergeCell ref="B17:D17"/>
  </mergeCells>
  <pageMargins left="0.78740157480314965" right="0.39370078740157483" top="0.78740157480314965" bottom="0.78740157480314965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4"/>
  <sheetViews>
    <sheetView workbookViewId="0">
      <selection activeCell="B78" sqref="B78"/>
    </sheetView>
  </sheetViews>
  <sheetFormatPr defaultColWidth="9.140625" defaultRowHeight="12.75" x14ac:dyDescent="0.2"/>
  <cols>
    <col min="1" max="1" width="68.42578125" style="1" customWidth="1"/>
    <col min="2" max="2" width="28.5703125" style="1" customWidth="1"/>
    <col min="3" max="3" width="13.7109375" style="3" customWidth="1"/>
    <col min="4" max="4" width="15.5703125" style="1" customWidth="1"/>
    <col min="5" max="5" width="12.140625" style="1" bestFit="1" customWidth="1"/>
    <col min="6" max="256" width="9.140625" style="1"/>
    <col min="257" max="257" width="68" style="1" customWidth="1"/>
    <col min="258" max="258" width="29.140625" style="1" customWidth="1"/>
    <col min="259" max="259" width="20.28515625" style="1" customWidth="1"/>
    <col min="260" max="512" width="9.140625" style="1"/>
    <col min="513" max="513" width="68" style="1" customWidth="1"/>
    <col min="514" max="514" width="29.140625" style="1" customWidth="1"/>
    <col min="515" max="515" width="20.28515625" style="1" customWidth="1"/>
    <col min="516" max="768" width="9.140625" style="1"/>
    <col min="769" max="769" width="68" style="1" customWidth="1"/>
    <col min="770" max="770" width="29.140625" style="1" customWidth="1"/>
    <col min="771" max="771" width="20.28515625" style="1" customWidth="1"/>
    <col min="772" max="1024" width="9.140625" style="1"/>
    <col min="1025" max="1025" width="68" style="1" customWidth="1"/>
    <col min="1026" max="1026" width="29.140625" style="1" customWidth="1"/>
    <col min="1027" max="1027" width="20.28515625" style="1" customWidth="1"/>
    <col min="1028" max="1280" width="9.140625" style="1"/>
    <col min="1281" max="1281" width="68" style="1" customWidth="1"/>
    <col min="1282" max="1282" width="29.140625" style="1" customWidth="1"/>
    <col min="1283" max="1283" width="20.28515625" style="1" customWidth="1"/>
    <col min="1284" max="1536" width="9.140625" style="1"/>
    <col min="1537" max="1537" width="68" style="1" customWidth="1"/>
    <col min="1538" max="1538" width="29.140625" style="1" customWidth="1"/>
    <col min="1539" max="1539" width="20.28515625" style="1" customWidth="1"/>
    <col min="1540" max="1792" width="9.140625" style="1"/>
    <col min="1793" max="1793" width="68" style="1" customWidth="1"/>
    <col min="1794" max="1794" width="29.140625" style="1" customWidth="1"/>
    <col min="1795" max="1795" width="20.28515625" style="1" customWidth="1"/>
    <col min="1796" max="2048" width="9.140625" style="1"/>
    <col min="2049" max="2049" width="68" style="1" customWidth="1"/>
    <col min="2050" max="2050" width="29.140625" style="1" customWidth="1"/>
    <col min="2051" max="2051" width="20.28515625" style="1" customWidth="1"/>
    <col min="2052" max="2304" width="9.140625" style="1"/>
    <col min="2305" max="2305" width="68" style="1" customWidth="1"/>
    <col min="2306" max="2306" width="29.140625" style="1" customWidth="1"/>
    <col min="2307" max="2307" width="20.28515625" style="1" customWidth="1"/>
    <col min="2308" max="2560" width="9.140625" style="1"/>
    <col min="2561" max="2561" width="68" style="1" customWidth="1"/>
    <col min="2562" max="2562" width="29.140625" style="1" customWidth="1"/>
    <col min="2563" max="2563" width="20.28515625" style="1" customWidth="1"/>
    <col min="2564" max="2816" width="9.140625" style="1"/>
    <col min="2817" max="2817" width="68" style="1" customWidth="1"/>
    <col min="2818" max="2818" width="29.140625" style="1" customWidth="1"/>
    <col min="2819" max="2819" width="20.28515625" style="1" customWidth="1"/>
    <col min="2820" max="3072" width="9.140625" style="1"/>
    <col min="3073" max="3073" width="68" style="1" customWidth="1"/>
    <col min="3074" max="3074" width="29.140625" style="1" customWidth="1"/>
    <col min="3075" max="3075" width="20.28515625" style="1" customWidth="1"/>
    <col min="3076" max="3328" width="9.140625" style="1"/>
    <col min="3329" max="3329" width="68" style="1" customWidth="1"/>
    <col min="3330" max="3330" width="29.140625" style="1" customWidth="1"/>
    <col min="3331" max="3331" width="20.28515625" style="1" customWidth="1"/>
    <col min="3332" max="3584" width="9.140625" style="1"/>
    <col min="3585" max="3585" width="68" style="1" customWidth="1"/>
    <col min="3586" max="3586" width="29.140625" style="1" customWidth="1"/>
    <col min="3587" max="3587" width="20.28515625" style="1" customWidth="1"/>
    <col min="3588" max="3840" width="9.140625" style="1"/>
    <col min="3841" max="3841" width="68" style="1" customWidth="1"/>
    <col min="3842" max="3842" width="29.140625" style="1" customWidth="1"/>
    <col min="3843" max="3843" width="20.28515625" style="1" customWidth="1"/>
    <col min="3844" max="4096" width="9.140625" style="1"/>
    <col min="4097" max="4097" width="68" style="1" customWidth="1"/>
    <col min="4098" max="4098" width="29.140625" style="1" customWidth="1"/>
    <col min="4099" max="4099" width="20.28515625" style="1" customWidth="1"/>
    <col min="4100" max="4352" width="9.140625" style="1"/>
    <col min="4353" max="4353" width="68" style="1" customWidth="1"/>
    <col min="4354" max="4354" width="29.140625" style="1" customWidth="1"/>
    <col min="4355" max="4355" width="20.28515625" style="1" customWidth="1"/>
    <col min="4356" max="4608" width="9.140625" style="1"/>
    <col min="4609" max="4609" width="68" style="1" customWidth="1"/>
    <col min="4610" max="4610" width="29.140625" style="1" customWidth="1"/>
    <col min="4611" max="4611" width="20.28515625" style="1" customWidth="1"/>
    <col min="4612" max="4864" width="9.140625" style="1"/>
    <col min="4865" max="4865" width="68" style="1" customWidth="1"/>
    <col min="4866" max="4866" width="29.140625" style="1" customWidth="1"/>
    <col min="4867" max="4867" width="20.28515625" style="1" customWidth="1"/>
    <col min="4868" max="5120" width="9.140625" style="1"/>
    <col min="5121" max="5121" width="68" style="1" customWidth="1"/>
    <col min="5122" max="5122" width="29.140625" style="1" customWidth="1"/>
    <col min="5123" max="5123" width="20.28515625" style="1" customWidth="1"/>
    <col min="5124" max="5376" width="9.140625" style="1"/>
    <col min="5377" max="5377" width="68" style="1" customWidth="1"/>
    <col min="5378" max="5378" width="29.140625" style="1" customWidth="1"/>
    <col min="5379" max="5379" width="20.28515625" style="1" customWidth="1"/>
    <col min="5380" max="5632" width="9.140625" style="1"/>
    <col min="5633" max="5633" width="68" style="1" customWidth="1"/>
    <col min="5634" max="5634" width="29.140625" style="1" customWidth="1"/>
    <col min="5635" max="5635" width="20.28515625" style="1" customWidth="1"/>
    <col min="5636" max="5888" width="9.140625" style="1"/>
    <col min="5889" max="5889" width="68" style="1" customWidth="1"/>
    <col min="5890" max="5890" width="29.140625" style="1" customWidth="1"/>
    <col min="5891" max="5891" width="20.28515625" style="1" customWidth="1"/>
    <col min="5892" max="6144" width="9.140625" style="1"/>
    <col min="6145" max="6145" width="68" style="1" customWidth="1"/>
    <col min="6146" max="6146" width="29.140625" style="1" customWidth="1"/>
    <col min="6147" max="6147" width="20.28515625" style="1" customWidth="1"/>
    <col min="6148" max="6400" width="9.140625" style="1"/>
    <col min="6401" max="6401" width="68" style="1" customWidth="1"/>
    <col min="6402" max="6402" width="29.140625" style="1" customWidth="1"/>
    <col min="6403" max="6403" width="20.28515625" style="1" customWidth="1"/>
    <col min="6404" max="6656" width="9.140625" style="1"/>
    <col min="6657" max="6657" width="68" style="1" customWidth="1"/>
    <col min="6658" max="6658" width="29.140625" style="1" customWidth="1"/>
    <col min="6659" max="6659" width="20.28515625" style="1" customWidth="1"/>
    <col min="6660" max="6912" width="9.140625" style="1"/>
    <col min="6913" max="6913" width="68" style="1" customWidth="1"/>
    <col min="6914" max="6914" width="29.140625" style="1" customWidth="1"/>
    <col min="6915" max="6915" width="20.28515625" style="1" customWidth="1"/>
    <col min="6916" max="7168" width="9.140625" style="1"/>
    <col min="7169" max="7169" width="68" style="1" customWidth="1"/>
    <col min="7170" max="7170" width="29.140625" style="1" customWidth="1"/>
    <col min="7171" max="7171" width="20.28515625" style="1" customWidth="1"/>
    <col min="7172" max="7424" width="9.140625" style="1"/>
    <col min="7425" max="7425" width="68" style="1" customWidth="1"/>
    <col min="7426" max="7426" width="29.140625" style="1" customWidth="1"/>
    <col min="7427" max="7427" width="20.28515625" style="1" customWidth="1"/>
    <col min="7428" max="7680" width="9.140625" style="1"/>
    <col min="7681" max="7681" width="68" style="1" customWidth="1"/>
    <col min="7682" max="7682" width="29.140625" style="1" customWidth="1"/>
    <col min="7683" max="7683" width="20.28515625" style="1" customWidth="1"/>
    <col min="7684" max="7936" width="9.140625" style="1"/>
    <col min="7937" max="7937" width="68" style="1" customWidth="1"/>
    <col min="7938" max="7938" width="29.140625" style="1" customWidth="1"/>
    <col min="7939" max="7939" width="20.28515625" style="1" customWidth="1"/>
    <col min="7940" max="8192" width="9.140625" style="1"/>
    <col min="8193" max="8193" width="68" style="1" customWidth="1"/>
    <col min="8194" max="8194" width="29.140625" style="1" customWidth="1"/>
    <col min="8195" max="8195" width="20.28515625" style="1" customWidth="1"/>
    <col min="8196" max="8448" width="9.140625" style="1"/>
    <col min="8449" max="8449" width="68" style="1" customWidth="1"/>
    <col min="8450" max="8450" width="29.140625" style="1" customWidth="1"/>
    <col min="8451" max="8451" width="20.28515625" style="1" customWidth="1"/>
    <col min="8452" max="8704" width="9.140625" style="1"/>
    <col min="8705" max="8705" width="68" style="1" customWidth="1"/>
    <col min="8706" max="8706" width="29.140625" style="1" customWidth="1"/>
    <col min="8707" max="8707" width="20.28515625" style="1" customWidth="1"/>
    <col min="8708" max="8960" width="9.140625" style="1"/>
    <col min="8961" max="8961" width="68" style="1" customWidth="1"/>
    <col min="8962" max="8962" width="29.140625" style="1" customWidth="1"/>
    <col min="8963" max="8963" width="20.28515625" style="1" customWidth="1"/>
    <col min="8964" max="9216" width="9.140625" style="1"/>
    <col min="9217" max="9217" width="68" style="1" customWidth="1"/>
    <col min="9218" max="9218" width="29.140625" style="1" customWidth="1"/>
    <col min="9219" max="9219" width="20.28515625" style="1" customWidth="1"/>
    <col min="9220" max="9472" width="9.140625" style="1"/>
    <col min="9473" max="9473" width="68" style="1" customWidth="1"/>
    <col min="9474" max="9474" width="29.140625" style="1" customWidth="1"/>
    <col min="9475" max="9475" width="20.28515625" style="1" customWidth="1"/>
    <col min="9476" max="9728" width="9.140625" style="1"/>
    <col min="9729" max="9729" width="68" style="1" customWidth="1"/>
    <col min="9730" max="9730" width="29.140625" style="1" customWidth="1"/>
    <col min="9731" max="9731" width="20.28515625" style="1" customWidth="1"/>
    <col min="9732" max="9984" width="9.140625" style="1"/>
    <col min="9985" max="9985" width="68" style="1" customWidth="1"/>
    <col min="9986" max="9986" width="29.140625" style="1" customWidth="1"/>
    <col min="9987" max="9987" width="20.28515625" style="1" customWidth="1"/>
    <col min="9988" max="10240" width="9.140625" style="1"/>
    <col min="10241" max="10241" width="68" style="1" customWidth="1"/>
    <col min="10242" max="10242" width="29.140625" style="1" customWidth="1"/>
    <col min="10243" max="10243" width="20.28515625" style="1" customWidth="1"/>
    <col min="10244" max="10496" width="9.140625" style="1"/>
    <col min="10497" max="10497" width="68" style="1" customWidth="1"/>
    <col min="10498" max="10498" width="29.140625" style="1" customWidth="1"/>
    <col min="10499" max="10499" width="20.28515625" style="1" customWidth="1"/>
    <col min="10500" max="10752" width="9.140625" style="1"/>
    <col min="10753" max="10753" width="68" style="1" customWidth="1"/>
    <col min="10754" max="10754" width="29.140625" style="1" customWidth="1"/>
    <col min="10755" max="10755" width="20.28515625" style="1" customWidth="1"/>
    <col min="10756" max="11008" width="9.140625" style="1"/>
    <col min="11009" max="11009" width="68" style="1" customWidth="1"/>
    <col min="11010" max="11010" width="29.140625" style="1" customWidth="1"/>
    <col min="11011" max="11011" width="20.28515625" style="1" customWidth="1"/>
    <col min="11012" max="11264" width="9.140625" style="1"/>
    <col min="11265" max="11265" width="68" style="1" customWidth="1"/>
    <col min="11266" max="11266" width="29.140625" style="1" customWidth="1"/>
    <col min="11267" max="11267" width="20.28515625" style="1" customWidth="1"/>
    <col min="11268" max="11520" width="9.140625" style="1"/>
    <col min="11521" max="11521" width="68" style="1" customWidth="1"/>
    <col min="11522" max="11522" width="29.140625" style="1" customWidth="1"/>
    <col min="11523" max="11523" width="20.28515625" style="1" customWidth="1"/>
    <col min="11524" max="11776" width="9.140625" style="1"/>
    <col min="11777" max="11777" width="68" style="1" customWidth="1"/>
    <col min="11778" max="11778" width="29.140625" style="1" customWidth="1"/>
    <col min="11779" max="11779" width="20.28515625" style="1" customWidth="1"/>
    <col min="11780" max="12032" width="9.140625" style="1"/>
    <col min="12033" max="12033" width="68" style="1" customWidth="1"/>
    <col min="12034" max="12034" width="29.140625" style="1" customWidth="1"/>
    <col min="12035" max="12035" width="20.28515625" style="1" customWidth="1"/>
    <col min="12036" max="12288" width="9.140625" style="1"/>
    <col min="12289" max="12289" width="68" style="1" customWidth="1"/>
    <col min="12290" max="12290" width="29.140625" style="1" customWidth="1"/>
    <col min="12291" max="12291" width="20.28515625" style="1" customWidth="1"/>
    <col min="12292" max="12544" width="9.140625" style="1"/>
    <col min="12545" max="12545" width="68" style="1" customWidth="1"/>
    <col min="12546" max="12546" width="29.140625" style="1" customWidth="1"/>
    <col min="12547" max="12547" width="20.28515625" style="1" customWidth="1"/>
    <col min="12548" max="12800" width="9.140625" style="1"/>
    <col min="12801" max="12801" width="68" style="1" customWidth="1"/>
    <col min="12802" max="12802" width="29.140625" style="1" customWidth="1"/>
    <col min="12803" max="12803" width="20.28515625" style="1" customWidth="1"/>
    <col min="12804" max="13056" width="9.140625" style="1"/>
    <col min="13057" max="13057" width="68" style="1" customWidth="1"/>
    <col min="13058" max="13058" width="29.140625" style="1" customWidth="1"/>
    <col min="13059" max="13059" width="20.28515625" style="1" customWidth="1"/>
    <col min="13060" max="13312" width="9.140625" style="1"/>
    <col min="13313" max="13313" width="68" style="1" customWidth="1"/>
    <col min="13314" max="13314" width="29.140625" style="1" customWidth="1"/>
    <col min="13315" max="13315" width="20.28515625" style="1" customWidth="1"/>
    <col min="13316" max="13568" width="9.140625" style="1"/>
    <col min="13569" max="13569" width="68" style="1" customWidth="1"/>
    <col min="13570" max="13570" width="29.140625" style="1" customWidth="1"/>
    <col min="13571" max="13571" width="20.28515625" style="1" customWidth="1"/>
    <col min="13572" max="13824" width="9.140625" style="1"/>
    <col min="13825" max="13825" width="68" style="1" customWidth="1"/>
    <col min="13826" max="13826" width="29.140625" style="1" customWidth="1"/>
    <col min="13827" max="13827" width="20.28515625" style="1" customWidth="1"/>
    <col min="13828" max="14080" width="9.140625" style="1"/>
    <col min="14081" max="14081" width="68" style="1" customWidth="1"/>
    <col min="14082" max="14082" width="29.140625" style="1" customWidth="1"/>
    <col min="14083" max="14083" width="20.28515625" style="1" customWidth="1"/>
    <col min="14084" max="14336" width="9.140625" style="1"/>
    <col min="14337" max="14337" width="68" style="1" customWidth="1"/>
    <col min="14338" max="14338" width="29.140625" style="1" customWidth="1"/>
    <col min="14339" max="14339" width="20.28515625" style="1" customWidth="1"/>
    <col min="14340" max="14592" width="9.140625" style="1"/>
    <col min="14593" max="14593" width="68" style="1" customWidth="1"/>
    <col min="14594" max="14594" width="29.140625" style="1" customWidth="1"/>
    <col min="14595" max="14595" width="20.28515625" style="1" customWidth="1"/>
    <col min="14596" max="14848" width="9.140625" style="1"/>
    <col min="14849" max="14849" width="68" style="1" customWidth="1"/>
    <col min="14850" max="14850" width="29.140625" style="1" customWidth="1"/>
    <col min="14851" max="14851" width="20.28515625" style="1" customWidth="1"/>
    <col min="14852" max="15104" width="9.140625" style="1"/>
    <col min="15105" max="15105" width="68" style="1" customWidth="1"/>
    <col min="15106" max="15106" width="29.140625" style="1" customWidth="1"/>
    <col min="15107" max="15107" width="20.28515625" style="1" customWidth="1"/>
    <col min="15108" max="15360" width="9.140625" style="1"/>
    <col min="15361" max="15361" width="68" style="1" customWidth="1"/>
    <col min="15362" max="15362" width="29.140625" style="1" customWidth="1"/>
    <col min="15363" max="15363" width="20.28515625" style="1" customWidth="1"/>
    <col min="15364" max="15616" width="9.140625" style="1"/>
    <col min="15617" max="15617" width="68" style="1" customWidth="1"/>
    <col min="15618" max="15618" width="29.140625" style="1" customWidth="1"/>
    <col min="15619" max="15619" width="20.28515625" style="1" customWidth="1"/>
    <col min="15620" max="15872" width="9.140625" style="1"/>
    <col min="15873" max="15873" width="68" style="1" customWidth="1"/>
    <col min="15874" max="15874" width="29.140625" style="1" customWidth="1"/>
    <col min="15875" max="15875" width="20.28515625" style="1" customWidth="1"/>
    <col min="15876" max="16128" width="9.140625" style="1"/>
    <col min="16129" max="16129" width="68" style="1" customWidth="1"/>
    <col min="16130" max="16130" width="29.140625" style="1" customWidth="1"/>
    <col min="16131" max="16131" width="20.28515625" style="1" customWidth="1"/>
    <col min="16132" max="16384" width="9.140625" style="1"/>
  </cols>
  <sheetData>
    <row r="1" spans="1:4" ht="15" x14ac:dyDescent="0.25">
      <c r="B1" s="2"/>
    </row>
    <row r="2" spans="1:4" ht="15" x14ac:dyDescent="0.25">
      <c r="B2" s="2"/>
    </row>
    <row r="3" spans="1:4" ht="15" x14ac:dyDescent="0.25">
      <c r="B3" s="2"/>
    </row>
    <row r="4" spans="1:4" ht="15" x14ac:dyDescent="0.25">
      <c r="B4" s="2"/>
    </row>
    <row r="15" spans="1:4" ht="38.25" customHeight="1" x14ac:dyDescent="0.2">
      <c r="A15" s="188" t="s">
        <v>179</v>
      </c>
      <c r="B15" s="188"/>
      <c r="C15" s="188"/>
      <c r="D15" s="188"/>
    </row>
    <row r="16" spans="1:4" ht="15.75" x14ac:dyDescent="0.25">
      <c r="A16" s="91"/>
      <c r="B16" s="5"/>
      <c r="C16" s="102"/>
      <c r="D16" s="103" t="s">
        <v>0</v>
      </c>
    </row>
    <row r="17" spans="1:7" ht="25.5" customHeight="1" x14ac:dyDescent="0.2">
      <c r="A17" s="192" t="s">
        <v>1</v>
      </c>
      <c r="B17" s="193" t="s">
        <v>2</v>
      </c>
      <c r="C17" s="194" t="s">
        <v>180</v>
      </c>
      <c r="D17" s="194"/>
    </row>
    <row r="18" spans="1:7" ht="23.45" customHeight="1" x14ac:dyDescent="0.2">
      <c r="A18" s="192"/>
      <c r="B18" s="193"/>
      <c r="C18" s="104">
        <v>2023</v>
      </c>
      <c r="D18" s="104">
        <v>2024</v>
      </c>
    </row>
    <row r="19" spans="1:7" ht="14.25" x14ac:dyDescent="0.2">
      <c r="A19" s="105" t="s">
        <v>3</v>
      </c>
      <c r="B19" s="7" t="s">
        <v>4</v>
      </c>
      <c r="C19" s="74">
        <f>C20+C24+C29+C33+C35+C37+C40+C42+C46+C22+C31</f>
        <v>173320.56</v>
      </c>
      <c r="D19" s="74">
        <f>D20+D24+D29+D33+D35+D37+D40+D42+D46+D22+D31</f>
        <v>182629.58000000002</v>
      </c>
      <c r="F19" s="106"/>
      <c r="G19" s="106"/>
    </row>
    <row r="20" spans="1:7" s="10" customFormat="1" ht="14.25" x14ac:dyDescent="0.2">
      <c r="A20" s="105" t="s">
        <v>5</v>
      </c>
      <c r="B20" s="7" t="s">
        <v>6</v>
      </c>
      <c r="C20" s="74">
        <f>C21</f>
        <v>118936.4</v>
      </c>
      <c r="D20" s="74">
        <f>D21</f>
        <v>126548.3</v>
      </c>
    </row>
    <row r="21" spans="1:7" ht="15" customHeight="1" x14ac:dyDescent="0.25">
      <c r="A21" s="107" t="s">
        <v>7</v>
      </c>
      <c r="B21" s="12" t="s">
        <v>8</v>
      </c>
      <c r="C21" s="37">
        <v>118936.4</v>
      </c>
      <c r="D21" s="37">
        <v>126548.3</v>
      </c>
    </row>
    <row r="22" spans="1:7" ht="30" customHeight="1" x14ac:dyDescent="0.2">
      <c r="A22" s="13" t="s">
        <v>9</v>
      </c>
      <c r="B22" s="7" t="s">
        <v>10</v>
      </c>
      <c r="C22" s="74">
        <f>C23</f>
        <v>407.89</v>
      </c>
      <c r="D22" s="74">
        <f>D23</f>
        <v>440.54</v>
      </c>
    </row>
    <row r="23" spans="1:7" s="108" customFormat="1" ht="31.5" customHeight="1" x14ac:dyDescent="0.25">
      <c r="A23" s="14" t="s">
        <v>11</v>
      </c>
      <c r="B23" s="15" t="s">
        <v>12</v>
      </c>
      <c r="C23" s="75">
        <v>407.89</v>
      </c>
      <c r="D23" s="77">
        <v>440.54</v>
      </c>
    </row>
    <row r="24" spans="1:7" ht="18" customHeight="1" x14ac:dyDescent="0.2">
      <c r="A24" s="17" t="s">
        <v>13</v>
      </c>
      <c r="B24" s="7" t="s">
        <v>14</v>
      </c>
      <c r="C24" s="74">
        <f>C25+C26+C27+C28</f>
        <v>12268.800000000001</v>
      </c>
      <c r="D24" s="74">
        <f>D25+D26+D27+D28</f>
        <v>12759.599999999999</v>
      </c>
    </row>
    <row r="25" spans="1:7" ht="27.75" customHeight="1" x14ac:dyDescent="0.25">
      <c r="A25" s="18" t="s">
        <v>15</v>
      </c>
      <c r="B25" s="12" t="s">
        <v>16</v>
      </c>
      <c r="C25" s="37">
        <v>9607.7000000000007</v>
      </c>
      <c r="D25" s="77">
        <v>9992</v>
      </c>
    </row>
    <row r="26" spans="1:7" ht="20.25" hidden="1" customHeight="1" x14ac:dyDescent="0.2">
      <c r="A26" s="109" t="s">
        <v>17</v>
      </c>
      <c r="B26" s="40" t="s">
        <v>18</v>
      </c>
      <c r="C26" s="76">
        <v>0</v>
      </c>
      <c r="D26" s="37">
        <v>0</v>
      </c>
    </row>
    <row r="27" spans="1:7" ht="15" x14ac:dyDescent="0.2">
      <c r="A27" s="110" t="s">
        <v>19</v>
      </c>
      <c r="B27" s="19" t="s">
        <v>20</v>
      </c>
      <c r="C27" s="77">
        <v>771.9</v>
      </c>
      <c r="D27" s="75">
        <v>802.8</v>
      </c>
    </row>
    <row r="28" spans="1:7" ht="30" x14ac:dyDescent="0.2">
      <c r="A28" s="110" t="s">
        <v>21</v>
      </c>
      <c r="B28" s="19" t="s">
        <v>22</v>
      </c>
      <c r="C28" s="77">
        <v>1889.2</v>
      </c>
      <c r="D28" s="75">
        <v>1964.8</v>
      </c>
    </row>
    <row r="29" spans="1:7" ht="15.75" customHeight="1" x14ac:dyDescent="0.2">
      <c r="A29" s="20" t="s">
        <v>23</v>
      </c>
      <c r="B29" s="7" t="s">
        <v>24</v>
      </c>
      <c r="C29" s="74">
        <f>C30</f>
        <v>211.6</v>
      </c>
      <c r="D29" s="74">
        <f>D30</f>
        <v>220.1</v>
      </c>
    </row>
    <row r="30" spans="1:7" ht="33" customHeight="1" x14ac:dyDescent="0.2">
      <c r="A30" s="110" t="s">
        <v>25</v>
      </c>
      <c r="B30" s="21" t="s">
        <v>26</v>
      </c>
      <c r="C30" s="77">
        <v>211.6</v>
      </c>
      <c r="D30" s="77">
        <v>220.1</v>
      </c>
    </row>
    <row r="31" spans="1:7" ht="42" hidden="1" customHeight="1" x14ac:dyDescent="0.2">
      <c r="A31" s="23" t="s">
        <v>181</v>
      </c>
      <c r="B31" s="24" t="s">
        <v>182</v>
      </c>
      <c r="C31" s="111">
        <f>C32</f>
        <v>0</v>
      </c>
      <c r="D31" s="111">
        <f>D32</f>
        <v>0</v>
      </c>
    </row>
    <row r="32" spans="1:7" s="10" customFormat="1" ht="30.75" hidden="1" customHeight="1" x14ac:dyDescent="0.2">
      <c r="A32" s="110" t="s">
        <v>183</v>
      </c>
      <c r="B32" s="21" t="s">
        <v>184</v>
      </c>
      <c r="C32" s="77">
        <v>0</v>
      </c>
      <c r="D32" s="37">
        <v>0</v>
      </c>
    </row>
    <row r="33" spans="1:4" s="10" customFormat="1" ht="42.75" customHeight="1" x14ac:dyDescent="0.2">
      <c r="A33" s="112" t="s">
        <v>27</v>
      </c>
      <c r="B33" s="7" t="s">
        <v>28</v>
      </c>
      <c r="C33" s="74">
        <f>C34</f>
        <v>24977.804</v>
      </c>
      <c r="D33" s="74">
        <f>D34</f>
        <v>25925.785</v>
      </c>
    </row>
    <row r="34" spans="1:4" s="10" customFormat="1" ht="76.5" customHeight="1" x14ac:dyDescent="0.25">
      <c r="A34" s="25" t="s">
        <v>29</v>
      </c>
      <c r="B34" s="19" t="s">
        <v>30</v>
      </c>
      <c r="C34" s="37">
        <v>24977.804</v>
      </c>
      <c r="D34" s="37">
        <v>25925.785</v>
      </c>
    </row>
    <row r="35" spans="1:4" s="10" customFormat="1" ht="21.75" customHeight="1" x14ac:dyDescent="0.2">
      <c r="A35" s="113" t="s">
        <v>31</v>
      </c>
      <c r="B35" s="24" t="s">
        <v>32</v>
      </c>
      <c r="C35" s="74">
        <f>C36</f>
        <v>1880.8</v>
      </c>
      <c r="D35" s="74">
        <f>D36</f>
        <v>1955.95</v>
      </c>
    </row>
    <row r="36" spans="1:4" s="10" customFormat="1" ht="19.5" customHeight="1" x14ac:dyDescent="0.2">
      <c r="A36" s="114" t="s">
        <v>33</v>
      </c>
      <c r="B36" s="21" t="s">
        <v>34</v>
      </c>
      <c r="C36" s="37">
        <v>1880.8</v>
      </c>
      <c r="D36" s="37">
        <v>1955.95</v>
      </c>
    </row>
    <row r="37" spans="1:4" s="22" customFormat="1" ht="30.75" customHeight="1" x14ac:dyDescent="0.2">
      <c r="A37" s="112" t="s">
        <v>35</v>
      </c>
      <c r="B37" s="7" t="s">
        <v>36</v>
      </c>
      <c r="C37" s="74">
        <f>C38+C39</f>
        <v>13203.665999999999</v>
      </c>
      <c r="D37" s="74">
        <f>D38+D39</f>
        <v>13310.305</v>
      </c>
    </row>
    <row r="38" spans="1:4" s="22" customFormat="1" ht="15.75" customHeight="1" x14ac:dyDescent="0.25">
      <c r="A38" s="25" t="s">
        <v>37</v>
      </c>
      <c r="B38" s="21" t="s">
        <v>38</v>
      </c>
      <c r="C38" s="37">
        <v>13180.665999999999</v>
      </c>
      <c r="D38" s="77">
        <v>13287.305</v>
      </c>
    </row>
    <row r="39" spans="1:4" s="26" customFormat="1" ht="18" customHeight="1" x14ac:dyDescent="0.25">
      <c r="A39" s="25" t="s">
        <v>39</v>
      </c>
      <c r="B39" s="21" t="s">
        <v>40</v>
      </c>
      <c r="C39" s="37">
        <v>23</v>
      </c>
      <c r="D39" s="37">
        <v>23</v>
      </c>
    </row>
    <row r="40" spans="1:4" s="22" customFormat="1" ht="30" customHeight="1" x14ac:dyDescent="0.2">
      <c r="A40" s="20" t="s">
        <v>41</v>
      </c>
      <c r="B40" s="7" t="s">
        <v>42</v>
      </c>
      <c r="C40" s="74">
        <f>C41</f>
        <v>959</v>
      </c>
      <c r="D40" s="74">
        <f>D41</f>
        <v>969</v>
      </c>
    </row>
    <row r="41" spans="1:4" s="22" customFormat="1" ht="32.25" customHeight="1" x14ac:dyDescent="0.25">
      <c r="A41" s="27" t="s">
        <v>45</v>
      </c>
      <c r="B41" s="19" t="s">
        <v>46</v>
      </c>
      <c r="C41" s="37">
        <v>959</v>
      </c>
      <c r="D41" s="77">
        <v>969</v>
      </c>
    </row>
    <row r="42" spans="1:4" s="10" customFormat="1" ht="17.25" customHeight="1" x14ac:dyDescent="0.2">
      <c r="A42" s="20" t="s">
        <v>47</v>
      </c>
      <c r="B42" s="7" t="s">
        <v>48</v>
      </c>
      <c r="C42" s="74">
        <f>SUM(C43:C45)</f>
        <v>474.6</v>
      </c>
      <c r="D42" s="74">
        <f>SUM(D43:D45)</f>
        <v>500</v>
      </c>
    </row>
    <row r="43" spans="1:4" s="10" customFormat="1" ht="30.75" customHeight="1" x14ac:dyDescent="0.25">
      <c r="A43" s="27" t="s">
        <v>49</v>
      </c>
      <c r="B43" s="19" t="s">
        <v>50</v>
      </c>
      <c r="C43" s="37">
        <f>3.3+11.2+0.8+1.7</f>
        <v>17</v>
      </c>
      <c r="D43" s="37">
        <f>3.4+11.3+0.9+1.8</f>
        <v>17.400000000000002</v>
      </c>
    </row>
    <row r="44" spans="1:4" ht="90" customHeight="1" x14ac:dyDescent="0.25">
      <c r="A44" s="27" t="s">
        <v>51</v>
      </c>
      <c r="B44" s="19" t="s">
        <v>52</v>
      </c>
      <c r="C44" s="37">
        <v>90</v>
      </c>
      <c r="D44" s="37">
        <v>100</v>
      </c>
    </row>
    <row r="45" spans="1:4" ht="19.5" customHeight="1" x14ac:dyDescent="0.25">
      <c r="A45" s="27" t="s">
        <v>53</v>
      </c>
      <c r="B45" s="19" t="s">
        <v>54</v>
      </c>
      <c r="C45" s="37">
        <f>0.6+22+12+290+4+39</f>
        <v>367.6</v>
      </c>
      <c r="D45" s="37">
        <f>0.7+23+13+300+5+40.9</f>
        <v>382.59999999999997</v>
      </c>
    </row>
    <row r="46" spans="1:4" s="26" customFormat="1" ht="14.25" customHeight="1" x14ac:dyDescent="0.2">
      <c r="A46" s="20" t="s">
        <v>55</v>
      </c>
      <c r="B46" s="7" t="s">
        <v>56</v>
      </c>
      <c r="C46" s="74">
        <f>C47</f>
        <v>0</v>
      </c>
      <c r="D46" s="74">
        <f>D47</f>
        <v>0</v>
      </c>
    </row>
    <row r="47" spans="1:4" s="22" customFormat="1" ht="16.5" customHeight="1" x14ac:dyDescent="0.25">
      <c r="A47" s="27" t="s">
        <v>57</v>
      </c>
      <c r="B47" s="19" t="s">
        <v>58</v>
      </c>
      <c r="C47" s="77">
        <v>0</v>
      </c>
      <c r="D47" s="37">
        <v>0</v>
      </c>
    </row>
    <row r="48" spans="1:4" s="22" customFormat="1" ht="15.75" customHeight="1" x14ac:dyDescent="0.2">
      <c r="A48" s="20" t="s">
        <v>59</v>
      </c>
      <c r="B48" s="7" t="s">
        <v>60</v>
      </c>
      <c r="C48" s="74">
        <f>C49+C67+C69</f>
        <v>1189915.3334500003</v>
      </c>
      <c r="D48" s="74">
        <f>D49+D67+D69</f>
        <v>1134874.83345</v>
      </c>
    </row>
    <row r="49" spans="1:4" s="22" customFormat="1" ht="30" customHeight="1" x14ac:dyDescent="0.2">
      <c r="A49" s="20" t="s">
        <v>61</v>
      </c>
      <c r="B49" s="7" t="s">
        <v>62</v>
      </c>
      <c r="C49" s="74">
        <f>C50+C53+C59+C64</f>
        <v>1189885.3334500003</v>
      </c>
      <c r="D49" s="74">
        <f>D50+D53+D59+D64</f>
        <v>1134844.83345</v>
      </c>
    </row>
    <row r="50" spans="1:4" s="22" customFormat="1" ht="17.25" customHeight="1" x14ac:dyDescent="0.2">
      <c r="A50" s="115" t="s">
        <v>63</v>
      </c>
      <c r="B50" s="28" t="s">
        <v>64</v>
      </c>
      <c r="C50" s="74">
        <f>C51+C52</f>
        <v>136818.29999999999</v>
      </c>
      <c r="D50" s="74">
        <f>D51+D52</f>
        <v>149511.6</v>
      </c>
    </row>
    <row r="51" spans="1:4" s="10" customFormat="1" ht="21" customHeight="1" x14ac:dyDescent="0.2">
      <c r="A51" s="116" t="s">
        <v>65</v>
      </c>
      <c r="B51" s="29" t="s">
        <v>66</v>
      </c>
      <c r="C51" s="77">
        <v>136818.29999999999</v>
      </c>
      <c r="D51" s="37">
        <v>149511.6</v>
      </c>
    </row>
    <row r="52" spans="1:4" ht="30" customHeight="1" x14ac:dyDescent="0.25">
      <c r="A52" s="27" t="s">
        <v>67</v>
      </c>
      <c r="B52" s="19" t="s">
        <v>68</v>
      </c>
      <c r="C52" s="77">
        <v>0</v>
      </c>
      <c r="D52" s="37">
        <v>0</v>
      </c>
    </row>
    <row r="53" spans="1:4" ht="27.75" customHeight="1" x14ac:dyDescent="0.2">
      <c r="A53" s="117" t="s">
        <v>69</v>
      </c>
      <c r="B53" s="30" t="s">
        <v>70</v>
      </c>
      <c r="C53" s="74">
        <f>C58+C54+C55+C56+C57</f>
        <v>181500.1</v>
      </c>
      <c r="D53" s="74">
        <f>D58+D54+D55+D56+D57</f>
        <v>114241.59999999999</v>
      </c>
    </row>
    <row r="54" spans="1:4" ht="45" customHeight="1" x14ac:dyDescent="0.25">
      <c r="A54" s="27" t="s">
        <v>73</v>
      </c>
      <c r="B54" s="19" t="s">
        <v>74</v>
      </c>
      <c r="C54" s="37">
        <v>3285.7</v>
      </c>
      <c r="D54" s="37">
        <v>0</v>
      </c>
    </row>
    <row r="55" spans="1:4" ht="57" customHeight="1" x14ac:dyDescent="0.2">
      <c r="A55" s="118" t="s">
        <v>75</v>
      </c>
      <c r="B55" s="19" t="s">
        <v>76</v>
      </c>
      <c r="C55" s="37">
        <v>28084.400000000001</v>
      </c>
      <c r="D55" s="37">
        <v>28884.9</v>
      </c>
    </row>
    <row r="56" spans="1:4" ht="27" customHeight="1" x14ac:dyDescent="0.2">
      <c r="A56" s="118" t="s">
        <v>81</v>
      </c>
      <c r="B56" s="19" t="s">
        <v>82</v>
      </c>
      <c r="C56" s="37">
        <v>343.2</v>
      </c>
      <c r="D56" s="37">
        <v>343.2</v>
      </c>
    </row>
    <row r="57" spans="1:4" ht="30.75" customHeight="1" x14ac:dyDescent="0.25">
      <c r="A57" s="27" t="s">
        <v>167</v>
      </c>
      <c r="B57" s="19" t="s">
        <v>168</v>
      </c>
      <c r="C57" s="37">
        <f>14987.2+4995.8+15505.4</f>
        <v>35488.400000000001</v>
      </c>
      <c r="D57" s="37">
        <v>0</v>
      </c>
    </row>
    <row r="58" spans="1:4" s="10" customFormat="1" ht="14.25" customHeight="1" x14ac:dyDescent="0.25">
      <c r="A58" s="27" t="s">
        <v>83</v>
      </c>
      <c r="B58" s="19" t="s">
        <v>84</v>
      </c>
      <c r="C58" s="37">
        <v>114298.4</v>
      </c>
      <c r="D58" s="37">
        <v>85013.5</v>
      </c>
    </row>
    <row r="59" spans="1:4" ht="20.25" customHeight="1" x14ac:dyDescent="0.2">
      <c r="A59" s="117" t="s">
        <v>85</v>
      </c>
      <c r="B59" s="7" t="s">
        <v>86</v>
      </c>
      <c r="C59" s="78">
        <f>C60+C61+C63+C62</f>
        <v>828843.8</v>
      </c>
      <c r="D59" s="78">
        <f>D60+D61+D63+D62</f>
        <v>828391.79999999993</v>
      </c>
    </row>
    <row r="60" spans="1:4" ht="35.25" customHeight="1" x14ac:dyDescent="0.2">
      <c r="A60" s="119" t="s">
        <v>87</v>
      </c>
      <c r="B60" s="19" t="s">
        <v>88</v>
      </c>
      <c r="C60" s="79">
        <v>12015.9</v>
      </c>
      <c r="D60" s="77">
        <v>12015.9</v>
      </c>
    </row>
    <row r="61" spans="1:4" ht="32.25" customHeight="1" x14ac:dyDescent="0.2">
      <c r="A61" s="119" t="s">
        <v>89</v>
      </c>
      <c r="B61" s="19" t="s">
        <v>90</v>
      </c>
      <c r="C61" s="37">
        <v>109205</v>
      </c>
      <c r="D61" s="37">
        <v>108753.4</v>
      </c>
    </row>
    <row r="62" spans="1:4" ht="55.5" customHeight="1" x14ac:dyDescent="0.2">
      <c r="A62" s="120" t="s">
        <v>91</v>
      </c>
      <c r="B62" s="19" t="s">
        <v>92</v>
      </c>
      <c r="C62" s="37">
        <v>3.8</v>
      </c>
      <c r="D62" s="77">
        <v>3.4</v>
      </c>
    </row>
    <row r="63" spans="1:4" s="10" customFormat="1" ht="14.25" customHeight="1" x14ac:dyDescent="0.25">
      <c r="A63" s="27" t="s">
        <v>95</v>
      </c>
      <c r="B63" s="19" t="s">
        <v>96</v>
      </c>
      <c r="C63" s="80">
        <v>707619.1</v>
      </c>
      <c r="D63" s="37">
        <v>707619.1</v>
      </c>
    </row>
    <row r="64" spans="1:4" ht="15.75" customHeight="1" x14ac:dyDescent="0.2">
      <c r="A64" s="20" t="s">
        <v>97</v>
      </c>
      <c r="B64" s="7" t="s">
        <v>98</v>
      </c>
      <c r="C64" s="74">
        <f>C65+C66</f>
        <v>42723.133450000001</v>
      </c>
      <c r="D64" s="74">
        <f>D65+D66</f>
        <v>42699.833449999998</v>
      </c>
    </row>
    <row r="65" spans="1:5" ht="45.75" customHeight="1" x14ac:dyDescent="0.2">
      <c r="A65" s="116" t="s">
        <v>99</v>
      </c>
      <c r="B65" s="21" t="s">
        <v>100</v>
      </c>
      <c r="C65" s="37">
        <v>2114.1334499999998</v>
      </c>
      <c r="D65" s="77">
        <v>2114.1334499999998</v>
      </c>
    </row>
    <row r="66" spans="1:5" ht="60" x14ac:dyDescent="0.2">
      <c r="A66" s="116" t="s">
        <v>101</v>
      </c>
      <c r="B66" s="21" t="s">
        <v>102</v>
      </c>
      <c r="C66" s="37">
        <f>38890+1719</f>
        <v>40609</v>
      </c>
      <c r="D66" s="37">
        <f>39780+805.7</f>
        <v>40585.699999999997</v>
      </c>
    </row>
    <row r="67" spans="1:5" ht="16.5" customHeight="1" x14ac:dyDescent="0.2">
      <c r="A67" s="20" t="s">
        <v>103</v>
      </c>
      <c r="B67" s="7" t="s">
        <v>104</v>
      </c>
      <c r="C67" s="81">
        <f>C68</f>
        <v>50</v>
      </c>
      <c r="D67" s="81">
        <f>D68</f>
        <v>50</v>
      </c>
    </row>
    <row r="68" spans="1:5" ht="31.5" customHeight="1" x14ac:dyDescent="0.25">
      <c r="A68" s="121" t="s">
        <v>105</v>
      </c>
      <c r="B68" s="19" t="s">
        <v>121</v>
      </c>
      <c r="C68" s="82">
        <v>50</v>
      </c>
      <c r="D68" s="77">
        <v>50</v>
      </c>
    </row>
    <row r="69" spans="1:5" ht="19.5" customHeight="1" x14ac:dyDescent="0.2">
      <c r="A69" s="112" t="s">
        <v>106</v>
      </c>
      <c r="B69" s="7" t="s">
        <v>107</v>
      </c>
      <c r="C69" s="83">
        <f>C70</f>
        <v>-20</v>
      </c>
      <c r="D69" s="83">
        <f>D70</f>
        <v>-20</v>
      </c>
    </row>
    <row r="70" spans="1:5" ht="26.25" customHeight="1" x14ac:dyDescent="0.2">
      <c r="A70" s="118" t="s">
        <v>108</v>
      </c>
      <c r="B70" s="19" t="s">
        <v>109</v>
      </c>
      <c r="C70" s="82">
        <v>-20</v>
      </c>
      <c r="D70" s="82">
        <v>-20</v>
      </c>
    </row>
    <row r="71" spans="1:5" ht="14.25" x14ac:dyDescent="0.2">
      <c r="A71" s="189" t="s">
        <v>110</v>
      </c>
      <c r="B71" s="189"/>
      <c r="C71" s="74">
        <f>C48+C19</f>
        <v>1363235.8934500003</v>
      </c>
      <c r="D71" s="74">
        <f>D48+D19</f>
        <v>1317504.4134500001</v>
      </c>
    </row>
    <row r="72" spans="1:5" ht="14.25" customHeight="1" x14ac:dyDescent="0.25">
      <c r="A72" s="35"/>
      <c r="B72" s="36"/>
      <c r="C72" s="122"/>
      <c r="D72" s="123"/>
    </row>
    <row r="73" spans="1:5" ht="15" x14ac:dyDescent="0.25">
      <c r="A73" s="124" t="s">
        <v>177</v>
      </c>
      <c r="C73" s="9"/>
      <c r="D73" s="191" t="s">
        <v>178</v>
      </c>
      <c r="E73" s="191"/>
    </row>
    <row r="74" spans="1:5" s="10" customFormat="1" ht="26.25" customHeight="1" x14ac:dyDescent="0.25">
      <c r="A74" s="125"/>
      <c r="B74" s="126"/>
      <c r="C74" s="127"/>
      <c r="D74" s="128"/>
    </row>
  </sheetData>
  <mergeCells count="6">
    <mergeCell ref="D73:E73"/>
    <mergeCell ref="A15:D15"/>
    <mergeCell ref="A17:A18"/>
    <mergeCell ref="B17:B18"/>
    <mergeCell ref="C17:D17"/>
    <mergeCell ref="A71:B71"/>
  </mergeCells>
  <hyperlinks>
    <hyperlink ref="A23" r:id="rId1" display="http://www.consultant.ru/cons/cgi/online.cgi?req=doc&amp;base=LAW&amp;n=198941&amp;rnd=235642.187433877&amp;dst=100606&amp;fld=134" xr:uid="{00000000-0004-0000-0100-000000000000}"/>
    <hyperlink ref="A25" r:id="rId2" display="http://www.consultant.ru/cons/cgi/online.cgi?req=doc&amp;base=LAW&amp;n=208015&amp;rnd=235642.514532630&amp;dst=103572&amp;fld=134" xr:uid="{00000000-0004-0000-0100-000001000000}"/>
    <hyperlink ref="A43" r:id="rId3" location="dst0" display="http://www.consultant.ru/document/cons_doc_LAW_349551/ - dst0" xr:uid="{00000000-0004-0000-0100-000002000000}"/>
  </hyperlinks>
  <pageMargins left="0.78740157480314965" right="0.39370078740157483" top="0.78740157480314965" bottom="0.59055118110236227" header="0.31496062992125984" footer="0.31496062992125984"/>
  <pageSetup paperSize="9" scale="69" orientation="portrait" r:id="rId4"/>
  <headerFooter differentFirst="1">
    <oddHeader>&amp;C&amp;P</oddHead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43"/>
  <sheetViews>
    <sheetView workbookViewId="0">
      <selection activeCell="A750" sqref="A750"/>
    </sheetView>
  </sheetViews>
  <sheetFormatPr defaultColWidth="9.140625" defaultRowHeight="15.75" x14ac:dyDescent="0.25"/>
  <cols>
    <col min="1" max="1" width="76.5703125" style="134" customWidth="1"/>
    <col min="2" max="2" width="13.7109375" style="146" customWidth="1"/>
    <col min="3" max="3" width="7.42578125" style="146" customWidth="1"/>
    <col min="4" max="4" width="9.42578125" style="147" customWidth="1"/>
    <col min="5" max="5" width="17.5703125" style="134" customWidth="1"/>
    <col min="6" max="7" width="17.5703125" style="134" hidden="1" customWidth="1"/>
    <col min="8" max="234" width="9.140625" style="134" customWidth="1"/>
    <col min="235" max="16384" width="9.140625" style="134"/>
  </cols>
  <sheetData>
    <row r="1" spans="1:5" x14ac:dyDescent="0.25">
      <c r="A1" s="129"/>
      <c r="B1" s="130"/>
      <c r="C1" s="130"/>
      <c r="D1" s="130"/>
      <c r="E1" s="129"/>
    </row>
    <row r="2" spans="1:5" x14ac:dyDescent="0.25">
      <c r="A2" s="129"/>
      <c r="B2" s="130"/>
      <c r="C2" s="130"/>
      <c r="D2" s="130"/>
      <c r="E2" s="129"/>
    </row>
    <row r="3" spans="1:5" x14ac:dyDescent="0.25">
      <c r="A3" s="129"/>
      <c r="B3" s="130"/>
      <c r="C3" s="130"/>
      <c r="D3" s="130"/>
      <c r="E3" s="129"/>
    </row>
    <row r="4" spans="1:5" x14ac:dyDescent="0.25">
      <c r="A4" s="129"/>
      <c r="B4" s="130"/>
      <c r="C4" s="130"/>
      <c r="D4" s="130"/>
      <c r="E4" s="129"/>
    </row>
    <row r="5" spans="1:5" x14ac:dyDescent="0.25">
      <c r="A5" s="129"/>
      <c r="B5" s="130"/>
      <c r="C5" s="130"/>
      <c r="D5" s="130"/>
      <c r="E5" s="129"/>
    </row>
    <row r="6" spans="1:5" x14ac:dyDescent="0.25">
      <c r="A6" s="129"/>
      <c r="B6" s="130"/>
      <c r="C6" s="130"/>
      <c r="D6" s="130"/>
      <c r="E6" s="129"/>
    </row>
    <row r="7" spans="1:5" x14ac:dyDescent="0.25">
      <c r="A7" s="129"/>
      <c r="B7" s="130"/>
      <c r="C7" s="130"/>
      <c r="D7" s="130"/>
      <c r="E7" s="129"/>
    </row>
    <row r="8" spans="1:5" x14ac:dyDescent="0.25">
      <c r="A8" s="129"/>
      <c r="B8" s="130"/>
      <c r="C8" s="130"/>
      <c r="D8" s="130"/>
      <c r="E8" s="129"/>
    </row>
    <row r="9" spans="1:5" x14ac:dyDescent="0.25">
      <c r="A9" s="129"/>
      <c r="B9" s="130"/>
      <c r="C9" s="130"/>
      <c r="D9" s="130"/>
      <c r="E9" s="129"/>
    </row>
    <row r="10" spans="1:5" x14ac:dyDescent="0.25">
      <c r="A10" s="129"/>
      <c r="B10" s="130"/>
      <c r="C10" s="130"/>
      <c r="D10" s="130"/>
      <c r="E10" s="129"/>
    </row>
    <row r="11" spans="1:5" x14ac:dyDescent="0.25">
      <c r="A11" s="129"/>
      <c r="B11" s="130"/>
      <c r="C11" s="130"/>
      <c r="D11" s="130"/>
      <c r="E11" s="129"/>
    </row>
    <row r="12" spans="1:5" x14ac:dyDescent="0.25">
      <c r="A12" s="129"/>
      <c r="B12" s="130"/>
      <c r="C12" s="130"/>
      <c r="D12" s="130"/>
      <c r="E12" s="129"/>
    </row>
    <row r="13" spans="1:5" x14ac:dyDescent="0.25">
      <c r="A13" s="129"/>
      <c r="B13" s="130"/>
      <c r="C13" s="130"/>
      <c r="D13" s="130"/>
      <c r="E13" s="129"/>
    </row>
    <row r="14" spans="1:5" ht="53.25" customHeight="1" x14ac:dyDescent="0.3">
      <c r="A14" s="195" t="s">
        <v>780</v>
      </c>
      <c r="B14" s="195"/>
      <c r="C14" s="195"/>
      <c r="D14" s="195"/>
      <c r="E14" s="195"/>
    </row>
    <row r="15" spans="1:5" x14ac:dyDescent="0.25">
      <c r="A15" s="132"/>
      <c r="B15" s="133"/>
      <c r="C15" s="133"/>
      <c r="D15" s="133"/>
      <c r="E15" s="132"/>
    </row>
    <row r="16" spans="1:5" x14ac:dyDescent="0.25">
      <c r="A16" s="132"/>
      <c r="B16" s="133"/>
      <c r="C16" s="133"/>
      <c r="D16" s="133"/>
      <c r="E16" s="132"/>
    </row>
    <row r="17" spans="1:7" x14ac:dyDescent="0.25">
      <c r="A17" s="196" t="s">
        <v>741</v>
      </c>
      <c r="B17" s="197" t="s">
        <v>122</v>
      </c>
      <c r="C17" s="197"/>
      <c r="D17" s="197"/>
      <c r="E17" s="196" t="s">
        <v>742</v>
      </c>
    </row>
    <row r="18" spans="1:7" ht="36" x14ac:dyDescent="0.25">
      <c r="A18" s="196"/>
      <c r="B18" s="136" t="s">
        <v>743</v>
      </c>
      <c r="C18" s="136" t="s">
        <v>744</v>
      </c>
      <c r="D18" s="137" t="s">
        <v>745</v>
      </c>
      <c r="E18" s="196"/>
    </row>
    <row r="19" spans="1:7" x14ac:dyDescent="0.25">
      <c r="A19" s="152">
        <v>1</v>
      </c>
      <c r="B19" s="152">
        <v>2</v>
      </c>
      <c r="C19" s="152">
        <v>3</v>
      </c>
      <c r="D19" s="152">
        <v>4</v>
      </c>
      <c r="E19" s="152">
        <v>5</v>
      </c>
    </row>
    <row r="20" spans="1:7" ht="31.5" x14ac:dyDescent="0.25">
      <c r="A20" s="153" t="s">
        <v>185</v>
      </c>
      <c r="B20" s="154" t="s">
        <v>186</v>
      </c>
      <c r="C20" s="155" t="s">
        <v>187</v>
      </c>
      <c r="D20" s="145"/>
      <c r="E20" s="149">
        <f>(1265285528.43)/1000</f>
        <v>1265285.5284300002</v>
      </c>
      <c r="F20" s="148">
        <v>1006105.4613300001</v>
      </c>
      <c r="G20" s="148">
        <v>965536.20954999991</v>
      </c>
    </row>
    <row r="21" spans="1:7" ht="31.5" x14ac:dyDescent="0.25">
      <c r="A21" s="139" t="s">
        <v>188</v>
      </c>
      <c r="B21" s="140" t="s">
        <v>189</v>
      </c>
      <c r="C21" s="141" t="s">
        <v>187</v>
      </c>
      <c r="D21" s="142"/>
      <c r="E21" s="148">
        <v>1243178.8601600002</v>
      </c>
      <c r="F21" s="148">
        <v>987407.37933000003</v>
      </c>
      <c r="G21" s="148">
        <v>946979.20054999995</v>
      </c>
    </row>
    <row r="22" spans="1:7" ht="31.5" x14ac:dyDescent="0.25">
      <c r="A22" s="139" t="s">
        <v>190</v>
      </c>
      <c r="B22" s="140" t="s">
        <v>191</v>
      </c>
      <c r="C22" s="141" t="s">
        <v>187</v>
      </c>
      <c r="D22" s="142"/>
      <c r="E22" s="148">
        <v>347097.32395999995</v>
      </c>
      <c r="F22" s="148">
        <v>284563.82400000002</v>
      </c>
      <c r="G22" s="148">
        <v>259909.99100000001</v>
      </c>
    </row>
    <row r="23" spans="1:7" ht="31.5" x14ac:dyDescent="0.25">
      <c r="A23" s="139" t="s">
        <v>192</v>
      </c>
      <c r="B23" s="140" t="s">
        <v>193</v>
      </c>
      <c r="C23" s="141" t="s">
        <v>187</v>
      </c>
      <c r="D23" s="142"/>
      <c r="E23" s="148">
        <v>1514.0830000000001</v>
      </c>
      <c r="F23" s="148">
        <v>999.46600000000001</v>
      </c>
      <c r="G23" s="148">
        <v>999.46600000000001</v>
      </c>
    </row>
    <row r="24" spans="1:7" ht="16.5" customHeight="1" x14ac:dyDescent="0.25">
      <c r="A24" s="139" t="s">
        <v>194</v>
      </c>
      <c r="B24" s="140" t="s">
        <v>193</v>
      </c>
      <c r="C24" s="141" t="s">
        <v>195</v>
      </c>
      <c r="D24" s="142"/>
      <c r="E24" s="148">
        <v>1514.0830000000001</v>
      </c>
      <c r="F24" s="148">
        <v>999.46600000000001</v>
      </c>
      <c r="G24" s="148">
        <v>999.46600000000001</v>
      </c>
    </row>
    <row r="25" spans="1:7" x14ac:dyDescent="0.25">
      <c r="A25" s="139" t="s">
        <v>721</v>
      </c>
      <c r="B25" s="140" t="s">
        <v>193</v>
      </c>
      <c r="C25" s="141" t="s">
        <v>195</v>
      </c>
      <c r="D25" s="142" t="s">
        <v>746</v>
      </c>
      <c r="E25" s="148">
        <v>1514.0830000000001</v>
      </c>
      <c r="F25" s="148">
        <v>999.46600000000001</v>
      </c>
      <c r="G25" s="148">
        <v>999.46600000000001</v>
      </c>
    </row>
    <row r="26" spans="1:7" x14ac:dyDescent="0.25">
      <c r="A26" s="139" t="s">
        <v>196</v>
      </c>
      <c r="B26" s="140" t="s">
        <v>197</v>
      </c>
      <c r="C26" s="141" t="s">
        <v>187</v>
      </c>
      <c r="D26" s="142"/>
      <c r="E26" s="148">
        <v>7.23</v>
      </c>
      <c r="F26" s="148">
        <v>0</v>
      </c>
      <c r="G26" s="148">
        <v>0</v>
      </c>
    </row>
    <row r="27" spans="1:7" ht="20.25" customHeight="1" x14ac:dyDescent="0.25">
      <c r="A27" s="139" t="s">
        <v>194</v>
      </c>
      <c r="B27" s="140" t="s">
        <v>197</v>
      </c>
      <c r="C27" s="141" t="s">
        <v>195</v>
      </c>
      <c r="D27" s="142"/>
      <c r="E27" s="148">
        <v>7.23</v>
      </c>
      <c r="F27" s="148">
        <v>0</v>
      </c>
      <c r="G27" s="148">
        <v>0</v>
      </c>
    </row>
    <row r="28" spans="1:7" x14ac:dyDescent="0.25">
      <c r="A28" s="139" t="s">
        <v>721</v>
      </c>
      <c r="B28" s="140" t="s">
        <v>197</v>
      </c>
      <c r="C28" s="141" t="s">
        <v>195</v>
      </c>
      <c r="D28" s="142" t="s">
        <v>746</v>
      </c>
      <c r="E28" s="148">
        <v>7.23</v>
      </c>
      <c r="F28" s="148">
        <v>0</v>
      </c>
      <c r="G28" s="148">
        <v>0</v>
      </c>
    </row>
    <row r="29" spans="1:7" x14ac:dyDescent="0.25">
      <c r="A29" s="139" t="s">
        <v>198</v>
      </c>
      <c r="B29" s="140" t="s">
        <v>199</v>
      </c>
      <c r="C29" s="141" t="s">
        <v>187</v>
      </c>
      <c r="D29" s="142"/>
      <c r="E29" s="148">
        <v>267.839</v>
      </c>
      <c r="F29" s="148">
        <v>60.322000000000003</v>
      </c>
      <c r="G29" s="148">
        <v>60.322000000000003</v>
      </c>
    </row>
    <row r="30" spans="1:7" ht="15.75" customHeight="1" x14ac:dyDescent="0.25">
      <c r="A30" s="139" t="s">
        <v>194</v>
      </c>
      <c r="B30" s="140" t="s">
        <v>199</v>
      </c>
      <c r="C30" s="141" t="s">
        <v>195</v>
      </c>
      <c r="D30" s="142"/>
      <c r="E30" s="148">
        <v>267.839</v>
      </c>
      <c r="F30" s="148">
        <v>60.322000000000003</v>
      </c>
      <c r="G30" s="148">
        <v>60.322000000000003</v>
      </c>
    </row>
    <row r="31" spans="1:7" x14ac:dyDescent="0.25">
      <c r="A31" s="139" t="s">
        <v>721</v>
      </c>
      <c r="B31" s="140" t="s">
        <v>199</v>
      </c>
      <c r="C31" s="141" t="s">
        <v>195</v>
      </c>
      <c r="D31" s="142" t="s">
        <v>746</v>
      </c>
      <c r="E31" s="148">
        <v>267.839</v>
      </c>
      <c r="F31" s="148">
        <v>60.322000000000003</v>
      </c>
      <c r="G31" s="148">
        <v>60.322000000000003</v>
      </c>
    </row>
    <row r="32" spans="1:7" x14ac:dyDescent="0.25">
      <c r="A32" s="139" t="s">
        <v>200</v>
      </c>
      <c r="B32" s="140" t="s">
        <v>201</v>
      </c>
      <c r="C32" s="141" t="s">
        <v>187</v>
      </c>
      <c r="D32" s="151"/>
      <c r="E32" s="148">
        <v>98.66</v>
      </c>
      <c r="F32" s="148">
        <v>0</v>
      </c>
      <c r="G32" s="148">
        <v>0</v>
      </c>
    </row>
    <row r="33" spans="1:7" ht="19.5" customHeight="1" x14ac:dyDescent="0.25">
      <c r="A33" s="139" t="s">
        <v>194</v>
      </c>
      <c r="B33" s="140" t="s">
        <v>201</v>
      </c>
      <c r="C33" s="141" t="s">
        <v>195</v>
      </c>
      <c r="D33" s="142"/>
      <c r="E33" s="148">
        <v>98.66</v>
      </c>
      <c r="F33" s="148">
        <v>0</v>
      </c>
      <c r="G33" s="148">
        <v>0</v>
      </c>
    </row>
    <row r="34" spans="1:7" ht="17.25" customHeight="1" x14ac:dyDescent="0.25">
      <c r="A34" s="139" t="s">
        <v>697</v>
      </c>
      <c r="B34" s="140" t="s">
        <v>201</v>
      </c>
      <c r="C34" s="141" t="s">
        <v>195</v>
      </c>
      <c r="D34" s="142" t="s">
        <v>747</v>
      </c>
      <c r="E34" s="148">
        <v>98.66</v>
      </c>
      <c r="F34" s="148">
        <v>0</v>
      </c>
      <c r="G34" s="148">
        <v>0</v>
      </c>
    </row>
    <row r="35" spans="1:7" x14ac:dyDescent="0.25">
      <c r="A35" s="139" t="s">
        <v>202</v>
      </c>
      <c r="B35" s="140" t="s">
        <v>203</v>
      </c>
      <c r="C35" s="141" t="s">
        <v>187</v>
      </c>
      <c r="D35" s="142"/>
      <c r="E35" s="148">
        <v>50994.152710000002</v>
      </c>
      <c r="F35" s="148">
        <v>23890.436000000002</v>
      </c>
      <c r="G35" s="148">
        <v>28322.203000000001</v>
      </c>
    </row>
    <row r="36" spans="1:7" ht="17.25" customHeight="1" x14ac:dyDescent="0.25">
      <c r="A36" s="139" t="s">
        <v>194</v>
      </c>
      <c r="B36" s="140" t="s">
        <v>203</v>
      </c>
      <c r="C36" s="141" t="s">
        <v>195</v>
      </c>
      <c r="D36" s="142"/>
      <c r="E36" s="148">
        <v>50317.9689</v>
      </c>
      <c r="F36" s="148">
        <v>23227.348000000002</v>
      </c>
      <c r="G36" s="148">
        <v>27659.115000000002</v>
      </c>
    </row>
    <row r="37" spans="1:7" x14ac:dyDescent="0.25">
      <c r="A37" s="139" t="s">
        <v>721</v>
      </c>
      <c r="B37" s="140" t="s">
        <v>203</v>
      </c>
      <c r="C37" s="141" t="s">
        <v>195</v>
      </c>
      <c r="D37" s="142" t="s">
        <v>746</v>
      </c>
      <c r="E37" s="148">
        <v>50318</v>
      </c>
      <c r="F37" s="148">
        <v>22452.848000000002</v>
      </c>
      <c r="G37" s="148">
        <v>18692.077000000001</v>
      </c>
    </row>
    <row r="38" spans="1:7" x14ac:dyDescent="0.25">
      <c r="A38" s="139" t="s">
        <v>204</v>
      </c>
      <c r="B38" s="140" t="s">
        <v>203</v>
      </c>
      <c r="C38" s="141" t="s">
        <v>205</v>
      </c>
      <c r="D38" s="142"/>
      <c r="E38" s="148">
        <v>676.18381000000011</v>
      </c>
      <c r="F38" s="148">
        <v>663.08799999999997</v>
      </c>
      <c r="G38" s="148">
        <v>663.08799999999997</v>
      </c>
    </row>
    <row r="39" spans="1:7" x14ac:dyDescent="0.25">
      <c r="A39" s="139" t="s">
        <v>721</v>
      </c>
      <c r="B39" s="140" t="s">
        <v>203</v>
      </c>
      <c r="C39" s="141" t="s">
        <v>205</v>
      </c>
      <c r="D39" s="142" t="s">
        <v>746</v>
      </c>
      <c r="E39" s="148">
        <v>676.2</v>
      </c>
      <c r="F39" s="148">
        <v>663.08799999999997</v>
      </c>
      <c r="G39" s="148">
        <v>663.08799999999997</v>
      </c>
    </row>
    <row r="40" spans="1:7" ht="45.75" customHeight="1" x14ac:dyDescent="0.25">
      <c r="A40" s="139" t="s">
        <v>206</v>
      </c>
      <c r="B40" s="140" t="s">
        <v>207</v>
      </c>
      <c r="C40" s="141" t="s">
        <v>187</v>
      </c>
      <c r="D40" s="142"/>
      <c r="E40" s="148">
        <v>262011.2</v>
      </c>
      <c r="F40" s="148">
        <v>228938</v>
      </c>
      <c r="G40" s="148">
        <v>228938</v>
      </c>
    </row>
    <row r="41" spans="1:7" ht="44.25" customHeight="1" x14ac:dyDescent="0.25">
      <c r="A41" s="139" t="s">
        <v>208</v>
      </c>
      <c r="B41" s="140" t="s">
        <v>207</v>
      </c>
      <c r="C41" s="141" t="s">
        <v>209</v>
      </c>
      <c r="D41" s="142"/>
      <c r="E41" s="148">
        <v>260847.2</v>
      </c>
      <c r="F41" s="148">
        <v>227865.60000000001</v>
      </c>
      <c r="G41" s="148">
        <v>227865.60000000001</v>
      </c>
    </row>
    <row r="42" spans="1:7" x14ac:dyDescent="0.25">
      <c r="A42" s="139" t="s">
        <v>721</v>
      </c>
      <c r="B42" s="140" t="s">
        <v>207</v>
      </c>
      <c r="C42" s="141" t="s">
        <v>209</v>
      </c>
      <c r="D42" s="142" t="s">
        <v>746</v>
      </c>
      <c r="E42" s="148">
        <v>260847.2</v>
      </c>
      <c r="F42" s="148">
        <v>175011.98199999999</v>
      </c>
      <c r="G42" s="148">
        <v>175011.98199999999</v>
      </c>
    </row>
    <row r="43" spans="1:7" ht="17.25" customHeight="1" x14ac:dyDescent="0.25">
      <c r="A43" s="139" t="s">
        <v>194</v>
      </c>
      <c r="B43" s="140" t="s">
        <v>207</v>
      </c>
      <c r="C43" s="141" t="s">
        <v>195</v>
      </c>
      <c r="D43" s="142"/>
      <c r="E43" s="148">
        <v>1164</v>
      </c>
      <c r="F43" s="148">
        <v>1072.4000000000001</v>
      </c>
      <c r="G43" s="148">
        <v>1072.4000000000001</v>
      </c>
    </row>
    <row r="44" spans="1:7" x14ac:dyDescent="0.25">
      <c r="A44" s="139" t="s">
        <v>721</v>
      </c>
      <c r="B44" s="140" t="s">
        <v>207</v>
      </c>
      <c r="C44" s="141" t="s">
        <v>195</v>
      </c>
      <c r="D44" s="142" t="s">
        <v>746</v>
      </c>
      <c r="E44" s="148">
        <v>1164</v>
      </c>
      <c r="F44" s="148">
        <v>1072.4000000000001</v>
      </c>
      <c r="G44" s="148">
        <v>1072.4000000000001</v>
      </c>
    </row>
    <row r="45" spans="1:7" ht="15.75" customHeight="1" x14ac:dyDescent="0.25">
      <c r="A45" s="139" t="s">
        <v>210</v>
      </c>
      <c r="B45" s="140" t="s">
        <v>211</v>
      </c>
      <c r="C45" s="141" t="s">
        <v>187</v>
      </c>
      <c r="D45" s="142"/>
      <c r="E45" s="148">
        <v>27600.77476</v>
      </c>
      <c r="F45" s="148">
        <v>30675.599999999999</v>
      </c>
      <c r="G45" s="148">
        <v>0</v>
      </c>
    </row>
    <row r="46" spans="1:7" ht="16.5" customHeight="1" x14ac:dyDescent="0.25">
      <c r="A46" s="139" t="s">
        <v>194</v>
      </c>
      <c r="B46" s="140" t="s">
        <v>211</v>
      </c>
      <c r="C46" s="141" t="s">
        <v>195</v>
      </c>
      <c r="D46" s="142"/>
      <c r="E46" s="148">
        <v>27600.77476</v>
      </c>
      <c r="F46" s="148">
        <v>30675.599999999999</v>
      </c>
      <c r="G46" s="148">
        <v>0</v>
      </c>
    </row>
    <row r="47" spans="1:7" x14ac:dyDescent="0.25">
      <c r="A47" s="139" t="s">
        <v>721</v>
      </c>
      <c r="B47" s="140" t="s">
        <v>211</v>
      </c>
      <c r="C47" s="141" t="s">
        <v>195</v>
      </c>
      <c r="D47" s="142" t="s">
        <v>746</v>
      </c>
      <c r="E47" s="148">
        <v>27600.77476</v>
      </c>
      <c r="F47" s="148">
        <v>30675.599999999999</v>
      </c>
      <c r="G47" s="148">
        <v>0</v>
      </c>
    </row>
    <row r="48" spans="1:7" ht="94.5" x14ac:dyDescent="0.25">
      <c r="A48" s="139" t="s">
        <v>212</v>
      </c>
      <c r="B48" s="140" t="s">
        <v>213</v>
      </c>
      <c r="C48" s="141" t="s">
        <v>187</v>
      </c>
      <c r="D48" s="142"/>
      <c r="E48" s="148">
        <v>46.529489999999996</v>
      </c>
      <c r="F48" s="148">
        <v>0</v>
      </c>
      <c r="G48" s="148">
        <v>0</v>
      </c>
    </row>
    <row r="49" spans="1:7" ht="18" customHeight="1" x14ac:dyDescent="0.25">
      <c r="A49" s="139" t="s">
        <v>194</v>
      </c>
      <c r="B49" s="140" t="s">
        <v>213</v>
      </c>
      <c r="C49" s="141" t="s">
        <v>195</v>
      </c>
      <c r="D49" s="142"/>
      <c r="E49" s="148">
        <v>46.529489999999996</v>
      </c>
      <c r="F49" s="148">
        <v>0</v>
      </c>
      <c r="G49" s="148">
        <v>0</v>
      </c>
    </row>
    <row r="50" spans="1:7" x14ac:dyDescent="0.25">
      <c r="A50" s="139" t="s">
        <v>721</v>
      </c>
      <c r="B50" s="140" t="s">
        <v>213</v>
      </c>
      <c r="C50" s="141" t="s">
        <v>195</v>
      </c>
      <c r="D50" s="142" t="s">
        <v>746</v>
      </c>
      <c r="E50" s="148">
        <v>46.529489999999996</v>
      </c>
      <c r="F50" s="148">
        <v>0</v>
      </c>
      <c r="G50" s="148">
        <v>0</v>
      </c>
    </row>
    <row r="51" spans="1:7" x14ac:dyDescent="0.25">
      <c r="A51" s="139" t="s">
        <v>214</v>
      </c>
      <c r="B51" s="140" t="s">
        <v>215</v>
      </c>
      <c r="C51" s="141" t="s">
        <v>187</v>
      </c>
      <c r="D51" s="142"/>
      <c r="E51" s="148">
        <v>4556.8549999999996</v>
      </c>
      <c r="F51" s="148">
        <v>0</v>
      </c>
      <c r="G51" s="148">
        <v>0</v>
      </c>
    </row>
    <row r="52" spans="1:7" ht="14.25" customHeight="1" x14ac:dyDescent="0.25">
      <c r="A52" s="139" t="s">
        <v>194</v>
      </c>
      <c r="B52" s="140" t="s">
        <v>215</v>
      </c>
      <c r="C52" s="141" t="s">
        <v>195</v>
      </c>
      <c r="D52" s="142"/>
      <c r="E52" s="148">
        <v>4556.8549999999996</v>
      </c>
      <c r="F52" s="148">
        <v>0</v>
      </c>
      <c r="G52" s="148">
        <v>0</v>
      </c>
    </row>
    <row r="53" spans="1:7" x14ac:dyDescent="0.25">
      <c r="A53" s="139" t="s">
        <v>721</v>
      </c>
      <c r="B53" s="140" t="s">
        <v>215</v>
      </c>
      <c r="C53" s="141" t="s">
        <v>195</v>
      </c>
      <c r="D53" s="142" t="s">
        <v>746</v>
      </c>
      <c r="E53" s="148">
        <v>4556.8999999999996</v>
      </c>
      <c r="F53" s="148">
        <v>0</v>
      </c>
      <c r="G53" s="148">
        <v>0</v>
      </c>
    </row>
    <row r="54" spans="1:7" ht="47.25" x14ac:dyDescent="0.25">
      <c r="A54" s="139" t="s">
        <v>216</v>
      </c>
      <c r="B54" s="140" t="s">
        <v>217</v>
      </c>
      <c r="C54" s="141" t="s">
        <v>187</v>
      </c>
      <c r="D54" s="142"/>
      <c r="E54" s="148">
        <v>0</v>
      </c>
      <c r="F54" s="148">
        <v>0</v>
      </c>
      <c r="G54" s="148">
        <v>1590</v>
      </c>
    </row>
    <row r="55" spans="1:7" ht="13.5" customHeight="1" x14ac:dyDescent="0.25">
      <c r="A55" s="139" t="s">
        <v>194</v>
      </c>
      <c r="B55" s="140" t="s">
        <v>217</v>
      </c>
      <c r="C55" s="141" t="s">
        <v>195</v>
      </c>
      <c r="D55" s="142"/>
      <c r="E55" s="148">
        <v>0</v>
      </c>
      <c r="F55" s="148">
        <v>0</v>
      </c>
      <c r="G55" s="148">
        <v>1590</v>
      </c>
    </row>
    <row r="56" spans="1:7" x14ac:dyDescent="0.25">
      <c r="A56" s="139" t="s">
        <v>721</v>
      </c>
      <c r="B56" s="140" t="s">
        <v>187</v>
      </c>
      <c r="C56" s="141" t="s">
        <v>187</v>
      </c>
      <c r="D56" s="142">
        <v>7</v>
      </c>
      <c r="E56" s="148">
        <v>0</v>
      </c>
      <c r="F56" s="148">
        <v>0</v>
      </c>
      <c r="G56" s="148">
        <v>1590</v>
      </c>
    </row>
    <row r="57" spans="1:7" ht="20.25" customHeight="1" x14ac:dyDescent="0.25">
      <c r="A57" s="139" t="s">
        <v>218</v>
      </c>
      <c r="B57" s="140" t="s">
        <v>219</v>
      </c>
      <c r="C57" s="141" t="s">
        <v>187</v>
      </c>
      <c r="D57" s="142"/>
      <c r="E57" s="148">
        <v>829414.68047000002</v>
      </c>
      <c r="F57" s="148">
        <v>650400.68536999996</v>
      </c>
      <c r="G57" s="148">
        <v>636199.06254999992</v>
      </c>
    </row>
    <row r="58" spans="1:7" ht="31.5" x14ac:dyDescent="0.25">
      <c r="A58" s="139" t="s">
        <v>192</v>
      </c>
      <c r="B58" s="140" t="s">
        <v>220</v>
      </c>
      <c r="C58" s="141" t="s">
        <v>187</v>
      </c>
      <c r="D58" s="142"/>
      <c r="E58" s="148">
        <v>1566.8209999999999</v>
      </c>
      <c r="F58" s="148">
        <v>1439.54</v>
      </c>
      <c r="G58" s="148">
        <v>1439.54</v>
      </c>
    </row>
    <row r="59" spans="1:7" ht="17.25" customHeight="1" x14ac:dyDescent="0.25">
      <c r="A59" s="139" t="s">
        <v>194</v>
      </c>
      <c r="B59" s="140" t="s">
        <v>220</v>
      </c>
      <c r="C59" s="141" t="s">
        <v>195</v>
      </c>
      <c r="D59" s="142"/>
      <c r="E59" s="148">
        <v>1566.8209999999999</v>
      </c>
      <c r="F59" s="148">
        <v>1439.54</v>
      </c>
      <c r="G59" s="148">
        <v>1439.54</v>
      </c>
    </row>
    <row r="60" spans="1:7" x14ac:dyDescent="0.25">
      <c r="A60" s="139" t="s">
        <v>693</v>
      </c>
      <c r="B60" s="140" t="s">
        <v>220</v>
      </c>
      <c r="C60" s="141" t="s">
        <v>195</v>
      </c>
      <c r="D60" s="142" t="s">
        <v>748</v>
      </c>
      <c r="E60" s="148">
        <v>1566.8209999999999</v>
      </c>
      <c r="F60" s="148">
        <v>1439.54</v>
      </c>
      <c r="G60" s="148">
        <v>1439.54</v>
      </c>
    </row>
    <row r="61" spans="1:7" x14ac:dyDescent="0.25">
      <c r="A61" s="139" t="s">
        <v>196</v>
      </c>
      <c r="B61" s="140" t="s">
        <v>221</v>
      </c>
      <c r="C61" s="141" t="s">
        <v>187</v>
      </c>
      <c r="D61" s="142"/>
      <c r="E61" s="148">
        <v>5400</v>
      </c>
      <c r="F61" s="148">
        <v>1800</v>
      </c>
      <c r="G61" s="148">
        <v>1600</v>
      </c>
    </row>
    <row r="62" spans="1:7" ht="16.5" customHeight="1" x14ac:dyDescent="0.25">
      <c r="A62" s="139" t="s">
        <v>194</v>
      </c>
      <c r="B62" s="140" t="s">
        <v>221</v>
      </c>
      <c r="C62" s="141" t="s">
        <v>195</v>
      </c>
      <c r="D62" s="142"/>
      <c r="E62" s="148">
        <v>5400</v>
      </c>
      <c r="F62" s="148">
        <v>1800</v>
      </c>
      <c r="G62" s="148">
        <v>1600</v>
      </c>
    </row>
    <row r="63" spans="1:7" x14ac:dyDescent="0.25">
      <c r="A63" s="139" t="s">
        <v>693</v>
      </c>
      <c r="B63" s="140" t="s">
        <v>221</v>
      </c>
      <c r="C63" s="141" t="s">
        <v>195</v>
      </c>
      <c r="D63" s="142" t="s">
        <v>748</v>
      </c>
      <c r="E63" s="148">
        <v>5400</v>
      </c>
      <c r="F63" s="148">
        <v>1800</v>
      </c>
      <c r="G63" s="148">
        <v>1600</v>
      </c>
    </row>
    <row r="64" spans="1:7" x14ac:dyDescent="0.25">
      <c r="A64" s="139" t="s">
        <v>198</v>
      </c>
      <c r="B64" s="140" t="s">
        <v>222</v>
      </c>
      <c r="C64" s="141" t="s">
        <v>187</v>
      </c>
      <c r="D64" s="142"/>
      <c r="E64" s="148">
        <v>211.535</v>
      </c>
      <c r="F64" s="148">
        <v>211.535</v>
      </c>
      <c r="G64" s="148">
        <v>211.535</v>
      </c>
    </row>
    <row r="65" spans="1:7" ht="14.25" customHeight="1" x14ac:dyDescent="0.25">
      <c r="A65" s="139" t="s">
        <v>194</v>
      </c>
      <c r="B65" s="140" t="s">
        <v>222</v>
      </c>
      <c r="C65" s="141" t="s">
        <v>195</v>
      </c>
      <c r="D65" s="142"/>
      <c r="E65" s="148">
        <v>211.535</v>
      </c>
      <c r="F65" s="148">
        <v>211.535</v>
      </c>
      <c r="G65" s="148">
        <v>211.535</v>
      </c>
    </row>
    <row r="66" spans="1:7" x14ac:dyDescent="0.25">
      <c r="A66" s="139" t="s">
        <v>693</v>
      </c>
      <c r="B66" s="140" t="s">
        <v>222</v>
      </c>
      <c r="C66" s="141" t="s">
        <v>195</v>
      </c>
      <c r="D66" s="142" t="s">
        <v>748</v>
      </c>
      <c r="E66" s="148">
        <v>211.535</v>
      </c>
      <c r="F66" s="148">
        <v>211.535</v>
      </c>
      <c r="G66" s="148">
        <v>211.535</v>
      </c>
    </row>
    <row r="67" spans="1:7" ht="31.5" x14ac:dyDescent="0.25">
      <c r="A67" s="139" t="s">
        <v>223</v>
      </c>
      <c r="B67" s="140" t="s">
        <v>224</v>
      </c>
      <c r="C67" s="141" t="s">
        <v>187</v>
      </c>
      <c r="D67" s="142"/>
      <c r="E67" s="148">
        <v>11841.456</v>
      </c>
      <c r="F67" s="148">
        <v>7095.0959999999995</v>
      </c>
      <c r="G67" s="148">
        <v>7046.2460000000001</v>
      </c>
    </row>
    <row r="68" spans="1:7" ht="18" customHeight="1" x14ac:dyDescent="0.25">
      <c r="A68" s="139" t="s">
        <v>194</v>
      </c>
      <c r="B68" s="140" t="s">
        <v>224</v>
      </c>
      <c r="C68" s="141" t="s">
        <v>195</v>
      </c>
      <c r="D68" s="142"/>
      <c r="E68" s="148">
        <v>11815.806</v>
      </c>
      <c r="F68" s="148">
        <v>7086.5460000000003</v>
      </c>
      <c r="G68" s="148">
        <v>7040.5460000000003</v>
      </c>
    </row>
    <row r="69" spans="1:7" x14ac:dyDescent="0.25">
      <c r="A69" s="139" t="s">
        <v>693</v>
      </c>
      <c r="B69" s="140" t="s">
        <v>224</v>
      </c>
      <c r="C69" s="141" t="s">
        <v>195</v>
      </c>
      <c r="D69" s="142" t="s">
        <v>748</v>
      </c>
      <c r="E69" s="148">
        <v>11815.806</v>
      </c>
      <c r="F69" s="148">
        <v>7086.5460000000003</v>
      </c>
      <c r="G69" s="148">
        <v>7040.5460000000003</v>
      </c>
    </row>
    <row r="70" spans="1:7" x14ac:dyDescent="0.25">
      <c r="A70" s="139" t="s">
        <v>204</v>
      </c>
      <c r="B70" s="140" t="s">
        <v>224</v>
      </c>
      <c r="C70" s="141" t="s">
        <v>205</v>
      </c>
      <c r="D70" s="142"/>
      <c r="E70" s="148">
        <v>25.65</v>
      </c>
      <c r="F70" s="148">
        <v>8.5500000000000007</v>
      </c>
      <c r="G70" s="148">
        <v>5.7</v>
      </c>
    </row>
    <row r="71" spans="1:7" x14ac:dyDescent="0.25">
      <c r="A71" s="139" t="s">
        <v>693</v>
      </c>
      <c r="B71" s="140" t="s">
        <v>224</v>
      </c>
      <c r="C71" s="141" t="s">
        <v>205</v>
      </c>
      <c r="D71" s="142" t="s">
        <v>748</v>
      </c>
      <c r="E71" s="148">
        <v>25.65</v>
      </c>
      <c r="F71" s="148">
        <v>8.5500000000000007</v>
      </c>
      <c r="G71" s="148">
        <v>5.7</v>
      </c>
    </row>
    <row r="72" spans="1:7" ht="31.5" x14ac:dyDescent="0.25">
      <c r="A72" s="139" t="s">
        <v>225</v>
      </c>
      <c r="B72" s="140" t="s">
        <v>226</v>
      </c>
      <c r="C72" s="141" t="s">
        <v>187</v>
      </c>
      <c r="D72" s="142"/>
      <c r="E72" s="148">
        <v>138</v>
      </c>
      <c r="F72" s="148">
        <v>120</v>
      </c>
      <c r="G72" s="148">
        <v>120</v>
      </c>
    </row>
    <row r="73" spans="1:7" ht="44.25" customHeight="1" x14ac:dyDescent="0.25">
      <c r="A73" s="139" t="s">
        <v>208</v>
      </c>
      <c r="B73" s="140" t="s">
        <v>226</v>
      </c>
      <c r="C73" s="141" t="s">
        <v>209</v>
      </c>
      <c r="D73" s="142"/>
      <c r="E73" s="148">
        <v>138</v>
      </c>
      <c r="F73" s="148">
        <v>120</v>
      </c>
      <c r="G73" s="148">
        <v>120</v>
      </c>
    </row>
    <row r="74" spans="1:7" x14ac:dyDescent="0.25">
      <c r="A74" s="139" t="s">
        <v>693</v>
      </c>
      <c r="B74" s="140" t="s">
        <v>226</v>
      </c>
      <c r="C74" s="141" t="s">
        <v>209</v>
      </c>
      <c r="D74" s="142" t="s">
        <v>748</v>
      </c>
      <c r="E74" s="148">
        <v>105.991</v>
      </c>
      <c r="F74" s="148">
        <v>92.165999999999997</v>
      </c>
      <c r="G74" s="148">
        <v>92.165999999999997</v>
      </c>
    </row>
    <row r="75" spans="1:7" x14ac:dyDescent="0.25">
      <c r="A75" s="139" t="s">
        <v>693</v>
      </c>
      <c r="B75" s="140" t="s">
        <v>187</v>
      </c>
      <c r="C75" s="141" t="s">
        <v>187</v>
      </c>
      <c r="D75" s="142"/>
      <c r="E75" s="148">
        <v>32.009</v>
      </c>
      <c r="F75" s="148">
        <v>27.834</v>
      </c>
      <c r="G75" s="148">
        <v>27.834</v>
      </c>
    </row>
    <row r="76" spans="1:7" x14ac:dyDescent="0.25">
      <c r="A76" s="139" t="s">
        <v>227</v>
      </c>
      <c r="B76" s="140" t="s">
        <v>228</v>
      </c>
      <c r="C76" s="141" t="s">
        <v>187</v>
      </c>
      <c r="D76" s="142"/>
      <c r="E76" s="148">
        <v>15</v>
      </c>
      <c r="F76" s="148">
        <v>15</v>
      </c>
      <c r="G76" s="148">
        <v>15</v>
      </c>
    </row>
    <row r="77" spans="1:7" ht="16.5" customHeight="1" x14ac:dyDescent="0.25">
      <c r="A77" s="139" t="s">
        <v>194</v>
      </c>
      <c r="B77" s="140" t="s">
        <v>228</v>
      </c>
      <c r="C77" s="141" t="s">
        <v>195</v>
      </c>
      <c r="D77" s="142"/>
      <c r="E77" s="148">
        <v>15</v>
      </c>
      <c r="F77" s="148">
        <v>15</v>
      </c>
      <c r="G77" s="148">
        <v>15</v>
      </c>
    </row>
    <row r="78" spans="1:7" x14ac:dyDescent="0.25">
      <c r="A78" s="139" t="s">
        <v>693</v>
      </c>
      <c r="B78" s="140" t="s">
        <v>228</v>
      </c>
      <c r="C78" s="141" t="s">
        <v>195</v>
      </c>
      <c r="D78" s="142" t="s">
        <v>748</v>
      </c>
      <c r="E78" s="148">
        <v>15</v>
      </c>
      <c r="F78" s="148">
        <v>15</v>
      </c>
      <c r="G78" s="148">
        <v>15</v>
      </c>
    </row>
    <row r="79" spans="1:7" x14ac:dyDescent="0.25">
      <c r="A79" s="139" t="s">
        <v>229</v>
      </c>
      <c r="B79" s="140" t="s">
        <v>230</v>
      </c>
      <c r="C79" s="141" t="s">
        <v>187</v>
      </c>
      <c r="D79" s="142"/>
      <c r="E79" s="148">
        <v>776.2</v>
      </c>
      <c r="F79" s="148">
        <v>102.05500000000001</v>
      </c>
      <c r="G79" s="148">
        <v>102.05500000000001</v>
      </c>
    </row>
    <row r="80" spans="1:7" ht="14.25" customHeight="1" x14ac:dyDescent="0.25">
      <c r="A80" s="139" t="s">
        <v>194</v>
      </c>
      <c r="B80" s="140" t="s">
        <v>230</v>
      </c>
      <c r="C80" s="141" t="s">
        <v>195</v>
      </c>
      <c r="D80" s="142"/>
      <c r="E80" s="148">
        <v>776.2</v>
      </c>
      <c r="F80" s="148">
        <v>102.05500000000001</v>
      </c>
      <c r="G80" s="148">
        <v>102.05500000000001</v>
      </c>
    </row>
    <row r="81" spans="1:7" x14ac:dyDescent="0.25">
      <c r="A81" s="139" t="s">
        <v>693</v>
      </c>
      <c r="B81" s="140" t="s">
        <v>230</v>
      </c>
      <c r="C81" s="141" t="s">
        <v>195</v>
      </c>
      <c r="D81" s="142" t="s">
        <v>748</v>
      </c>
      <c r="E81" s="148">
        <v>776.2</v>
      </c>
      <c r="F81" s="148">
        <v>102.05500000000001</v>
      </c>
      <c r="G81" s="148">
        <v>102.05500000000001</v>
      </c>
    </row>
    <row r="82" spans="1:7" x14ac:dyDescent="0.25">
      <c r="A82" s="139" t="s">
        <v>200</v>
      </c>
      <c r="B82" s="140" t="s">
        <v>231</v>
      </c>
      <c r="C82" s="141" t="s">
        <v>187</v>
      </c>
      <c r="D82" s="142"/>
      <c r="E82" s="148">
        <v>183.48500000000001</v>
      </c>
      <c r="F82" s="148">
        <v>0</v>
      </c>
      <c r="G82" s="148">
        <v>0</v>
      </c>
    </row>
    <row r="83" spans="1:7" ht="15" customHeight="1" x14ac:dyDescent="0.25">
      <c r="A83" s="139" t="s">
        <v>194</v>
      </c>
      <c r="B83" s="140" t="s">
        <v>231</v>
      </c>
      <c r="C83" s="141" t="s">
        <v>195</v>
      </c>
      <c r="D83" s="142"/>
      <c r="E83" s="148">
        <v>183.48500000000001</v>
      </c>
      <c r="F83" s="148">
        <v>0</v>
      </c>
      <c r="G83" s="148">
        <v>0</v>
      </c>
    </row>
    <row r="84" spans="1:7" ht="15.75" customHeight="1" x14ac:dyDescent="0.25">
      <c r="A84" s="139" t="s">
        <v>697</v>
      </c>
      <c r="B84" s="140" t="s">
        <v>231</v>
      </c>
      <c r="C84" s="141" t="s">
        <v>195</v>
      </c>
      <c r="D84" s="142" t="s">
        <v>747</v>
      </c>
      <c r="E84" s="148">
        <v>183.48500000000001</v>
      </c>
      <c r="F84" s="148">
        <v>0</v>
      </c>
      <c r="G84" s="148">
        <v>0</v>
      </c>
    </row>
    <row r="85" spans="1:7" x14ac:dyDescent="0.25">
      <c r="A85" s="139" t="s">
        <v>202</v>
      </c>
      <c r="B85" s="140" t="s">
        <v>232</v>
      </c>
      <c r="C85" s="141" t="s">
        <v>187</v>
      </c>
      <c r="D85" s="142"/>
      <c r="E85" s="148">
        <v>55760.828229999999</v>
      </c>
      <c r="F85" s="148">
        <v>11022.79437</v>
      </c>
      <c r="G85" s="148">
        <v>28452.686550000002</v>
      </c>
    </row>
    <row r="86" spans="1:7" ht="14.25" customHeight="1" x14ac:dyDescent="0.25">
      <c r="A86" s="139" t="s">
        <v>194</v>
      </c>
      <c r="B86" s="140" t="s">
        <v>232</v>
      </c>
      <c r="C86" s="141" t="s">
        <v>195</v>
      </c>
      <c r="D86" s="142"/>
      <c r="E86" s="148">
        <v>53573.935819999999</v>
      </c>
      <c r="F86" s="148">
        <v>9570.0813300000009</v>
      </c>
      <c r="G86" s="148">
        <v>27005.56755</v>
      </c>
    </row>
    <row r="87" spans="1:7" x14ac:dyDescent="0.25">
      <c r="A87" s="139" t="s">
        <v>693</v>
      </c>
      <c r="B87" s="140" t="s">
        <v>232</v>
      </c>
      <c r="C87" s="141" t="s">
        <v>195</v>
      </c>
      <c r="D87" s="142" t="s">
        <v>748</v>
      </c>
      <c r="E87" s="148">
        <v>53573.9</v>
      </c>
      <c r="F87" s="148">
        <v>9570.1</v>
      </c>
      <c r="G87" s="148">
        <v>27005.599999999999</v>
      </c>
    </row>
    <row r="88" spans="1:7" x14ac:dyDescent="0.25">
      <c r="A88" s="139" t="s">
        <v>204</v>
      </c>
      <c r="B88" s="140" t="s">
        <v>232</v>
      </c>
      <c r="C88" s="141" t="s">
        <v>205</v>
      </c>
      <c r="D88" s="142"/>
      <c r="E88" s="148">
        <v>2186.8924099999999</v>
      </c>
      <c r="F88" s="148">
        <v>1452.7130400000001</v>
      </c>
      <c r="G88" s="148">
        <v>1447.1189999999999</v>
      </c>
    </row>
    <row r="89" spans="1:7" x14ac:dyDescent="0.25">
      <c r="A89" s="139" t="s">
        <v>693</v>
      </c>
      <c r="B89" s="140" t="s">
        <v>232</v>
      </c>
      <c r="C89" s="141" t="s">
        <v>205</v>
      </c>
      <c r="D89" s="142" t="s">
        <v>748</v>
      </c>
      <c r="E89" s="148">
        <v>2186.9</v>
      </c>
      <c r="F89" s="148">
        <v>1452.7</v>
      </c>
      <c r="G89" s="148">
        <v>1447.1</v>
      </c>
    </row>
    <row r="90" spans="1:7" ht="78" customHeight="1" x14ac:dyDescent="0.25">
      <c r="A90" s="139" t="s">
        <v>233</v>
      </c>
      <c r="B90" s="140" t="s">
        <v>234</v>
      </c>
      <c r="C90" s="141" t="s">
        <v>187</v>
      </c>
      <c r="D90" s="142"/>
      <c r="E90" s="148">
        <v>1315</v>
      </c>
      <c r="F90" s="148">
        <v>0</v>
      </c>
      <c r="G90" s="148">
        <v>0</v>
      </c>
    </row>
    <row r="91" spans="1:7" ht="15.75" customHeight="1" x14ac:dyDescent="0.25">
      <c r="A91" s="139" t="s">
        <v>194</v>
      </c>
      <c r="B91" s="140" t="s">
        <v>234</v>
      </c>
      <c r="C91" s="141" t="s">
        <v>195</v>
      </c>
      <c r="D91" s="142"/>
      <c r="E91" s="148">
        <v>1315</v>
      </c>
      <c r="F91" s="148">
        <v>0</v>
      </c>
      <c r="G91" s="148">
        <v>0</v>
      </c>
    </row>
    <row r="92" spans="1:7" x14ac:dyDescent="0.25">
      <c r="A92" s="139" t="s">
        <v>693</v>
      </c>
      <c r="B92" s="140" t="s">
        <v>234</v>
      </c>
      <c r="C92" s="141" t="s">
        <v>195</v>
      </c>
      <c r="D92" s="142" t="s">
        <v>748</v>
      </c>
      <c r="E92" s="148">
        <v>1315</v>
      </c>
      <c r="F92" s="148">
        <v>0</v>
      </c>
      <c r="G92" s="148">
        <v>0</v>
      </c>
    </row>
    <row r="93" spans="1:7" ht="47.25" x14ac:dyDescent="0.25">
      <c r="A93" s="139" t="s">
        <v>235</v>
      </c>
      <c r="B93" s="140" t="s">
        <v>236</v>
      </c>
      <c r="C93" s="141" t="s">
        <v>187</v>
      </c>
      <c r="D93" s="142"/>
      <c r="E93" s="148">
        <v>40197.199999999997</v>
      </c>
      <c r="F93" s="148">
        <v>40609</v>
      </c>
      <c r="G93" s="148">
        <v>40585.699999999997</v>
      </c>
    </row>
    <row r="94" spans="1:7" ht="46.5" customHeight="1" x14ac:dyDescent="0.25">
      <c r="A94" s="139" t="s">
        <v>208</v>
      </c>
      <c r="B94" s="140" t="s">
        <v>236</v>
      </c>
      <c r="C94" s="141" t="s">
        <v>209</v>
      </c>
      <c r="D94" s="142"/>
      <c r="E94" s="148">
        <v>40197.199999999997</v>
      </c>
      <c r="F94" s="148">
        <v>40609</v>
      </c>
      <c r="G94" s="148">
        <v>40585.699999999997</v>
      </c>
    </row>
    <row r="95" spans="1:7" x14ac:dyDescent="0.25">
      <c r="A95" s="139" t="s">
        <v>693</v>
      </c>
      <c r="B95" s="140" t="s">
        <v>236</v>
      </c>
      <c r="C95" s="141" t="s">
        <v>209</v>
      </c>
      <c r="D95" s="142" t="s">
        <v>748</v>
      </c>
      <c r="E95" s="148">
        <v>40197.199999999997</v>
      </c>
      <c r="F95" s="148">
        <v>40609</v>
      </c>
      <c r="G95" s="148">
        <v>40585.699999999997</v>
      </c>
    </row>
    <row r="96" spans="1:7" ht="75.75" customHeight="1" x14ac:dyDescent="0.25">
      <c r="A96" s="139" t="s">
        <v>237</v>
      </c>
      <c r="B96" s="140" t="s">
        <v>238</v>
      </c>
      <c r="C96" s="141" t="s">
        <v>187</v>
      </c>
      <c r="D96" s="142"/>
      <c r="E96" s="148">
        <v>579396</v>
      </c>
      <c r="F96" s="148">
        <v>478681.1</v>
      </c>
      <c r="G96" s="148">
        <v>478681.1</v>
      </c>
    </row>
    <row r="97" spans="1:7" ht="45" customHeight="1" x14ac:dyDescent="0.25">
      <c r="A97" s="139" t="s">
        <v>208</v>
      </c>
      <c r="B97" s="140" t="s">
        <v>238</v>
      </c>
      <c r="C97" s="141" t="s">
        <v>209</v>
      </c>
      <c r="D97" s="142"/>
      <c r="E97" s="148">
        <v>570690</v>
      </c>
      <c r="F97" s="148">
        <v>471077.9</v>
      </c>
      <c r="G97" s="148">
        <v>471077.9</v>
      </c>
    </row>
    <row r="98" spans="1:7" x14ac:dyDescent="0.25">
      <c r="A98" s="139" t="s">
        <v>693</v>
      </c>
      <c r="B98" s="140" t="s">
        <v>238</v>
      </c>
      <c r="C98" s="141" t="s">
        <v>209</v>
      </c>
      <c r="D98" s="142" t="s">
        <v>748</v>
      </c>
      <c r="E98" s="148">
        <v>570690</v>
      </c>
      <c r="F98" s="148">
        <v>471077.9</v>
      </c>
      <c r="G98" s="148">
        <v>471077.9</v>
      </c>
    </row>
    <row r="99" spans="1:7" ht="15.75" customHeight="1" x14ac:dyDescent="0.25">
      <c r="A99" s="139" t="s">
        <v>194</v>
      </c>
      <c r="B99" s="140" t="s">
        <v>238</v>
      </c>
      <c r="C99" s="141" t="s">
        <v>195</v>
      </c>
      <c r="D99" s="142"/>
      <c r="E99" s="148">
        <v>8706</v>
      </c>
      <c r="F99" s="148">
        <v>7603.2</v>
      </c>
      <c r="G99" s="148">
        <v>7603.2</v>
      </c>
    </row>
    <row r="100" spans="1:7" x14ac:dyDescent="0.25">
      <c r="A100" s="139" t="s">
        <v>693</v>
      </c>
      <c r="B100" s="140" t="s">
        <v>238</v>
      </c>
      <c r="C100" s="141" t="s">
        <v>195</v>
      </c>
      <c r="D100" s="142" t="s">
        <v>748</v>
      </c>
      <c r="E100" s="148">
        <v>8706</v>
      </c>
      <c r="F100" s="148">
        <v>7603.2</v>
      </c>
      <c r="G100" s="148">
        <v>7603.2</v>
      </c>
    </row>
    <row r="101" spans="1:7" ht="47.25" x14ac:dyDescent="0.25">
      <c r="A101" s="139" t="s">
        <v>239</v>
      </c>
      <c r="B101" s="140" t="s">
        <v>240</v>
      </c>
      <c r="C101" s="141" t="s">
        <v>187</v>
      </c>
      <c r="D101" s="142"/>
      <c r="E101" s="148">
        <v>14640.5</v>
      </c>
      <c r="F101" s="148">
        <v>15289.6</v>
      </c>
      <c r="G101" s="148">
        <v>15289.6</v>
      </c>
    </row>
    <row r="102" spans="1:7" ht="15.75" customHeight="1" x14ac:dyDescent="0.25">
      <c r="A102" s="139" t="s">
        <v>194</v>
      </c>
      <c r="B102" s="140" t="s">
        <v>240</v>
      </c>
      <c r="C102" s="141" t="s">
        <v>195</v>
      </c>
      <c r="D102" s="142"/>
      <c r="E102" s="148">
        <v>14640.5</v>
      </c>
      <c r="F102" s="148">
        <v>15289.6</v>
      </c>
      <c r="G102" s="148">
        <v>15289.6</v>
      </c>
    </row>
    <row r="103" spans="1:7" x14ac:dyDescent="0.25">
      <c r="A103" s="139" t="s">
        <v>739</v>
      </c>
      <c r="B103" s="140" t="s">
        <v>240</v>
      </c>
      <c r="C103" s="141" t="s">
        <v>195</v>
      </c>
      <c r="D103" s="142" t="s">
        <v>749</v>
      </c>
      <c r="E103" s="148">
        <v>14640.5</v>
      </c>
      <c r="F103" s="148">
        <v>15289.6</v>
      </c>
      <c r="G103" s="148">
        <v>15289.6</v>
      </c>
    </row>
    <row r="104" spans="1:7" ht="31.5" x14ac:dyDescent="0.25">
      <c r="A104" s="139" t="s">
        <v>241</v>
      </c>
      <c r="B104" s="140" t="s">
        <v>242</v>
      </c>
      <c r="C104" s="141" t="s">
        <v>187</v>
      </c>
      <c r="D104" s="142"/>
      <c r="E104" s="148">
        <v>439.6</v>
      </c>
      <c r="F104" s="148">
        <v>439.6</v>
      </c>
      <c r="G104" s="148">
        <v>439.6</v>
      </c>
    </row>
    <row r="105" spans="1:7" ht="17.25" customHeight="1" x14ac:dyDescent="0.25">
      <c r="A105" s="139" t="s">
        <v>194</v>
      </c>
      <c r="B105" s="140" t="s">
        <v>242</v>
      </c>
      <c r="C105" s="141" t="s">
        <v>195</v>
      </c>
      <c r="D105" s="142"/>
      <c r="E105" s="148">
        <v>220.31899999999999</v>
      </c>
      <c r="F105" s="148">
        <v>326.25200000000001</v>
      </c>
      <c r="G105" s="148">
        <v>326.25200000000001</v>
      </c>
    </row>
    <row r="106" spans="1:7" x14ac:dyDescent="0.25">
      <c r="A106" s="139" t="s">
        <v>693</v>
      </c>
      <c r="B106" s="140" t="s">
        <v>242</v>
      </c>
      <c r="C106" s="141" t="s">
        <v>195</v>
      </c>
      <c r="D106" s="142" t="s">
        <v>748</v>
      </c>
      <c r="E106" s="148">
        <v>220.31899999999999</v>
      </c>
      <c r="F106" s="148">
        <v>326.25200000000001</v>
      </c>
      <c r="G106" s="148">
        <v>326.25200000000001</v>
      </c>
    </row>
    <row r="107" spans="1:7" x14ac:dyDescent="0.25">
      <c r="A107" s="139" t="s">
        <v>243</v>
      </c>
      <c r="B107" s="140" t="s">
        <v>242</v>
      </c>
      <c r="C107" s="141" t="s">
        <v>244</v>
      </c>
      <c r="D107" s="142"/>
      <c r="E107" s="148">
        <v>219.28100000000001</v>
      </c>
      <c r="F107" s="148">
        <v>113.348</v>
      </c>
      <c r="G107" s="148">
        <v>113.348</v>
      </c>
    </row>
    <row r="108" spans="1:7" x14ac:dyDescent="0.25">
      <c r="A108" s="139" t="s">
        <v>693</v>
      </c>
      <c r="B108" s="140" t="s">
        <v>242</v>
      </c>
      <c r="C108" s="141" t="s">
        <v>244</v>
      </c>
      <c r="D108" s="142" t="s">
        <v>748</v>
      </c>
      <c r="E108" s="148">
        <v>219.28100000000001</v>
      </c>
      <c r="F108" s="148">
        <v>113.348</v>
      </c>
      <c r="G108" s="148">
        <v>113.348</v>
      </c>
    </row>
    <row r="109" spans="1:7" ht="47.25" x14ac:dyDescent="0.25">
      <c r="A109" s="139" t="s">
        <v>245</v>
      </c>
      <c r="B109" s="140" t="s">
        <v>246</v>
      </c>
      <c r="C109" s="141" t="s">
        <v>187</v>
      </c>
      <c r="D109" s="142"/>
      <c r="E109" s="148">
        <v>28196.2</v>
      </c>
      <c r="F109" s="148">
        <v>28368.1</v>
      </c>
      <c r="G109" s="148">
        <v>29189.200000000001</v>
      </c>
    </row>
    <row r="110" spans="1:7" ht="16.5" customHeight="1" x14ac:dyDescent="0.25">
      <c r="A110" s="139" t="s">
        <v>194</v>
      </c>
      <c r="B110" s="140" t="s">
        <v>246</v>
      </c>
      <c r="C110" s="141" t="s">
        <v>195</v>
      </c>
      <c r="D110" s="142"/>
      <c r="E110" s="148">
        <v>28196.2</v>
      </c>
      <c r="F110" s="148">
        <v>28368.1</v>
      </c>
      <c r="G110" s="148">
        <v>29189.200000000001</v>
      </c>
    </row>
    <row r="111" spans="1:7" x14ac:dyDescent="0.25">
      <c r="A111" s="139" t="s">
        <v>693</v>
      </c>
      <c r="B111" s="140" t="s">
        <v>246</v>
      </c>
      <c r="C111" s="141" t="s">
        <v>195</v>
      </c>
      <c r="D111" s="142" t="s">
        <v>748</v>
      </c>
      <c r="E111" s="148">
        <v>28196.2</v>
      </c>
      <c r="F111" s="148">
        <v>28368.1</v>
      </c>
      <c r="G111" s="148">
        <v>29189.200000000001</v>
      </c>
    </row>
    <row r="112" spans="1:7" ht="13.5" customHeight="1" x14ac:dyDescent="0.25">
      <c r="A112" s="139" t="s">
        <v>247</v>
      </c>
      <c r="B112" s="140" t="s">
        <v>248</v>
      </c>
      <c r="C112" s="141" t="s">
        <v>187</v>
      </c>
      <c r="D112" s="142"/>
      <c r="E112" s="148">
        <v>51798.618000000002</v>
      </c>
      <c r="F112" s="148">
        <v>37753.618000000002</v>
      </c>
      <c r="G112" s="148">
        <v>0</v>
      </c>
    </row>
    <row r="113" spans="1:7" ht="13.5" customHeight="1" x14ac:dyDescent="0.25">
      <c r="A113" s="139" t="s">
        <v>194</v>
      </c>
      <c r="B113" s="140" t="s">
        <v>248</v>
      </c>
      <c r="C113" s="141" t="s">
        <v>195</v>
      </c>
      <c r="D113" s="142"/>
      <c r="E113" s="148">
        <v>51798.618000000002</v>
      </c>
      <c r="F113" s="148">
        <v>37753.618000000002</v>
      </c>
      <c r="G113" s="148">
        <v>0</v>
      </c>
    </row>
    <row r="114" spans="1:7" x14ac:dyDescent="0.25">
      <c r="A114" s="139" t="s">
        <v>693</v>
      </c>
      <c r="B114" s="140" t="s">
        <v>248</v>
      </c>
      <c r="C114" s="141" t="s">
        <v>195</v>
      </c>
      <c r="D114" s="142" t="s">
        <v>748</v>
      </c>
      <c r="E114" s="148">
        <v>51798.618000000002</v>
      </c>
      <c r="F114" s="148">
        <v>37753.618000000002</v>
      </c>
      <c r="G114" s="148">
        <v>0</v>
      </c>
    </row>
    <row r="115" spans="1:7" x14ac:dyDescent="0.25">
      <c r="A115" s="139" t="s">
        <v>210</v>
      </c>
      <c r="B115" s="140" t="s">
        <v>249</v>
      </c>
      <c r="C115" s="141" t="s">
        <v>187</v>
      </c>
      <c r="D115" s="142"/>
      <c r="E115" s="148">
        <v>0</v>
      </c>
      <c r="F115" s="148">
        <v>7214.4470000000001</v>
      </c>
      <c r="G115" s="148">
        <v>8200</v>
      </c>
    </row>
    <row r="116" spans="1:7" ht="18" customHeight="1" x14ac:dyDescent="0.25">
      <c r="A116" s="139" t="s">
        <v>194</v>
      </c>
      <c r="B116" s="140" t="s">
        <v>249</v>
      </c>
      <c r="C116" s="141" t="s">
        <v>195</v>
      </c>
      <c r="D116" s="142"/>
      <c r="E116" s="148">
        <v>0</v>
      </c>
      <c r="F116" s="148">
        <v>7214.4470000000001</v>
      </c>
      <c r="G116" s="148">
        <v>8200</v>
      </c>
    </row>
    <row r="117" spans="1:7" x14ac:dyDescent="0.25">
      <c r="A117" s="139" t="s">
        <v>693</v>
      </c>
      <c r="B117" s="140" t="s">
        <v>249</v>
      </c>
      <c r="C117" s="141" t="s">
        <v>195</v>
      </c>
      <c r="D117" s="142" t="s">
        <v>748</v>
      </c>
      <c r="E117" s="148">
        <v>0</v>
      </c>
      <c r="F117" s="148">
        <v>7214.4470000000001</v>
      </c>
      <c r="G117" s="148">
        <v>8200</v>
      </c>
    </row>
    <row r="118" spans="1:7" ht="94.5" x14ac:dyDescent="0.25">
      <c r="A118" s="139" t="s">
        <v>212</v>
      </c>
      <c r="B118" s="140" t="s">
        <v>250</v>
      </c>
      <c r="C118" s="141" t="s">
        <v>187</v>
      </c>
      <c r="D118" s="142"/>
      <c r="E118" s="148">
        <v>112.65224000000001</v>
      </c>
      <c r="F118" s="148">
        <v>0</v>
      </c>
      <c r="G118" s="148">
        <v>0</v>
      </c>
    </row>
    <row r="119" spans="1:7" ht="18" customHeight="1" x14ac:dyDescent="0.25">
      <c r="A119" s="139" t="s">
        <v>194</v>
      </c>
      <c r="B119" s="140" t="s">
        <v>250</v>
      </c>
      <c r="C119" s="141" t="s">
        <v>195</v>
      </c>
      <c r="D119" s="142"/>
      <c r="E119" s="148">
        <v>112.65224000000001</v>
      </c>
      <c r="F119" s="148">
        <v>0</v>
      </c>
      <c r="G119" s="148">
        <v>0</v>
      </c>
    </row>
    <row r="120" spans="1:7" x14ac:dyDescent="0.25">
      <c r="A120" s="139" t="s">
        <v>693</v>
      </c>
      <c r="B120" s="140" t="s">
        <v>250</v>
      </c>
      <c r="C120" s="141" t="s">
        <v>195</v>
      </c>
      <c r="D120" s="142" t="s">
        <v>748</v>
      </c>
      <c r="E120" s="148">
        <v>112.65224000000001</v>
      </c>
      <c r="F120" s="148">
        <v>0</v>
      </c>
      <c r="G120" s="148">
        <v>0</v>
      </c>
    </row>
    <row r="121" spans="1:7" x14ac:dyDescent="0.25">
      <c r="A121" s="139" t="s">
        <v>214</v>
      </c>
      <c r="B121" s="140" t="s">
        <v>251</v>
      </c>
      <c r="C121" s="141" t="s">
        <v>187</v>
      </c>
      <c r="D121" s="142"/>
      <c r="E121" s="148">
        <v>5591.9849999999997</v>
      </c>
      <c r="F121" s="148">
        <v>0</v>
      </c>
      <c r="G121" s="148">
        <v>0</v>
      </c>
    </row>
    <row r="122" spans="1:7" ht="17.25" customHeight="1" x14ac:dyDescent="0.25">
      <c r="A122" s="139" t="s">
        <v>194</v>
      </c>
      <c r="B122" s="140" t="s">
        <v>251</v>
      </c>
      <c r="C122" s="141" t="s">
        <v>195</v>
      </c>
      <c r="D122" s="142"/>
      <c r="E122" s="148">
        <v>5591.9849999999997</v>
      </c>
      <c r="F122" s="148">
        <v>0</v>
      </c>
      <c r="G122" s="148">
        <v>0</v>
      </c>
    </row>
    <row r="123" spans="1:7" x14ac:dyDescent="0.25">
      <c r="A123" s="139" t="s">
        <v>693</v>
      </c>
      <c r="B123" s="140" t="s">
        <v>251</v>
      </c>
      <c r="C123" s="141" t="s">
        <v>195</v>
      </c>
      <c r="D123" s="142" t="s">
        <v>748</v>
      </c>
      <c r="E123" s="148">
        <v>5591.9849999999997</v>
      </c>
      <c r="F123" s="148">
        <v>0</v>
      </c>
      <c r="G123" s="148">
        <v>0</v>
      </c>
    </row>
    <row r="124" spans="1:7" ht="30" customHeight="1" x14ac:dyDescent="0.25">
      <c r="A124" s="139" t="s">
        <v>252</v>
      </c>
      <c r="B124" s="140" t="s">
        <v>253</v>
      </c>
      <c r="C124" s="141" t="s">
        <v>187</v>
      </c>
      <c r="D124" s="142"/>
      <c r="E124" s="148">
        <v>5000</v>
      </c>
      <c r="F124" s="148">
        <v>5000</v>
      </c>
      <c r="G124" s="148">
        <v>2800</v>
      </c>
    </row>
    <row r="125" spans="1:7" ht="16.5" customHeight="1" x14ac:dyDescent="0.25">
      <c r="A125" s="139" t="s">
        <v>194</v>
      </c>
      <c r="B125" s="140" t="s">
        <v>253</v>
      </c>
      <c r="C125" s="141" t="s">
        <v>195</v>
      </c>
      <c r="D125" s="142"/>
      <c r="E125" s="148">
        <v>5000</v>
      </c>
      <c r="F125" s="148">
        <v>5000</v>
      </c>
      <c r="G125" s="148">
        <v>2800</v>
      </c>
    </row>
    <row r="126" spans="1:7" x14ac:dyDescent="0.25">
      <c r="A126" s="139" t="s">
        <v>693</v>
      </c>
      <c r="B126" s="140" t="s">
        <v>253</v>
      </c>
      <c r="C126" s="141" t="s">
        <v>195</v>
      </c>
      <c r="D126" s="142" t="s">
        <v>748</v>
      </c>
      <c r="E126" s="148">
        <v>5000</v>
      </c>
      <c r="F126" s="148">
        <v>5000</v>
      </c>
      <c r="G126" s="148">
        <v>2800</v>
      </c>
    </row>
    <row r="127" spans="1:7" ht="78.75" x14ac:dyDescent="0.25">
      <c r="A127" s="139" t="s">
        <v>254</v>
      </c>
      <c r="B127" s="140" t="s">
        <v>255</v>
      </c>
      <c r="C127" s="141" t="s">
        <v>187</v>
      </c>
      <c r="D127" s="142"/>
      <c r="E127" s="148">
        <v>3846.4</v>
      </c>
      <c r="F127" s="148">
        <v>0</v>
      </c>
      <c r="G127" s="148">
        <v>0</v>
      </c>
    </row>
    <row r="128" spans="1:7" ht="14.25" customHeight="1" x14ac:dyDescent="0.25">
      <c r="A128" s="139" t="s">
        <v>194</v>
      </c>
      <c r="B128" s="140" t="s">
        <v>255</v>
      </c>
      <c r="C128" s="141" t="s">
        <v>195</v>
      </c>
      <c r="D128" s="142"/>
      <c r="E128" s="148">
        <v>3846.4</v>
      </c>
      <c r="F128" s="148">
        <v>0</v>
      </c>
      <c r="G128" s="148">
        <v>0</v>
      </c>
    </row>
    <row r="129" spans="1:7" x14ac:dyDescent="0.25">
      <c r="A129" s="139" t="s">
        <v>693</v>
      </c>
      <c r="B129" s="140" t="s">
        <v>255</v>
      </c>
      <c r="C129" s="141" t="s">
        <v>195</v>
      </c>
      <c r="D129" s="142" t="s">
        <v>748</v>
      </c>
      <c r="E129" s="148">
        <v>3846.4</v>
      </c>
      <c r="F129" s="148">
        <v>0</v>
      </c>
      <c r="G129" s="148">
        <v>0</v>
      </c>
    </row>
    <row r="130" spans="1:7" ht="47.25" x14ac:dyDescent="0.25">
      <c r="A130" s="139" t="s">
        <v>256</v>
      </c>
      <c r="B130" s="140" t="s">
        <v>257</v>
      </c>
      <c r="C130" s="141" t="s">
        <v>187</v>
      </c>
      <c r="D130" s="142"/>
      <c r="E130" s="148">
        <v>6970</v>
      </c>
      <c r="F130" s="148">
        <v>0</v>
      </c>
      <c r="G130" s="148">
        <v>0</v>
      </c>
    </row>
    <row r="131" spans="1:7" ht="15" customHeight="1" x14ac:dyDescent="0.25">
      <c r="A131" s="139" t="s">
        <v>194</v>
      </c>
      <c r="B131" s="140" t="s">
        <v>257</v>
      </c>
      <c r="C131" s="141" t="s">
        <v>195</v>
      </c>
      <c r="D131" s="142"/>
      <c r="E131" s="148">
        <v>6970</v>
      </c>
      <c r="F131" s="148">
        <v>0</v>
      </c>
      <c r="G131" s="148">
        <v>0</v>
      </c>
    </row>
    <row r="132" spans="1:7" x14ac:dyDescent="0.25">
      <c r="A132" s="139" t="s">
        <v>693</v>
      </c>
      <c r="B132" s="140" t="s">
        <v>257</v>
      </c>
      <c r="C132" s="141" t="s">
        <v>195</v>
      </c>
      <c r="D132" s="142" t="s">
        <v>748</v>
      </c>
      <c r="E132" s="148">
        <v>6970</v>
      </c>
      <c r="F132" s="148">
        <v>0</v>
      </c>
      <c r="G132" s="148">
        <v>0</v>
      </c>
    </row>
    <row r="133" spans="1:7" ht="46.5" customHeight="1" x14ac:dyDescent="0.25">
      <c r="A133" s="139" t="s">
        <v>216</v>
      </c>
      <c r="B133" s="140" t="s">
        <v>258</v>
      </c>
      <c r="C133" s="141" t="s">
        <v>187</v>
      </c>
      <c r="D133" s="142"/>
      <c r="E133" s="148">
        <v>0</v>
      </c>
      <c r="F133" s="148">
        <v>0</v>
      </c>
      <c r="G133" s="148">
        <v>7420</v>
      </c>
    </row>
    <row r="134" spans="1:7" ht="15.75" customHeight="1" x14ac:dyDescent="0.25">
      <c r="A134" s="139" t="s">
        <v>194</v>
      </c>
      <c r="B134" s="140" t="s">
        <v>258</v>
      </c>
      <c r="C134" s="141" t="s">
        <v>195</v>
      </c>
      <c r="D134" s="142"/>
      <c r="E134" s="148">
        <v>0</v>
      </c>
      <c r="F134" s="148">
        <v>0</v>
      </c>
      <c r="G134" s="148">
        <v>7420</v>
      </c>
    </row>
    <row r="135" spans="1:7" x14ac:dyDescent="0.25">
      <c r="A135" s="139" t="s">
        <v>693</v>
      </c>
      <c r="B135" s="140" t="s">
        <v>258</v>
      </c>
      <c r="C135" s="141" t="s">
        <v>195</v>
      </c>
      <c r="D135" s="142" t="s">
        <v>748</v>
      </c>
      <c r="E135" s="148">
        <v>0</v>
      </c>
      <c r="F135" s="148">
        <v>0</v>
      </c>
      <c r="G135" s="148">
        <v>7420</v>
      </c>
    </row>
    <row r="136" spans="1:7" ht="31.5" x14ac:dyDescent="0.25">
      <c r="A136" s="139" t="s">
        <v>259</v>
      </c>
      <c r="B136" s="140" t="s">
        <v>260</v>
      </c>
      <c r="C136" s="141" t="s">
        <v>187</v>
      </c>
      <c r="D136" s="142"/>
      <c r="E136" s="148">
        <v>3189.5</v>
      </c>
      <c r="F136" s="148">
        <v>3361.1</v>
      </c>
      <c r="G136" s="148">
        <v>3361.1</v>
      </c>
    </row>
    <row r="137" spans="1:7" ht="16.5" customHeight="1" x14ac:dyDescent="0.25">
      <c r="A137" s="139" t="s">
        <v>194</v>
      </c>
      <c r="B137" s="140" t="s">
        <v>260</v>
      </c>
      <c r="C137" s="141" t="s">
        <v>195</v>
      </c>
      <c r="D137" s="142"/>
      <c r="E137" s="148">
        <v>3189.5</v>
      </c>
      <c r="F137" s="148">
        <v>3361.1</v>
      </c>
      <c r="G137" s="148">
        <v>3361.1</v>
      </c>
    </row>
    <row r="138" spans="1:7" x14ac:dyDescent="0.25">
      <c r="A138" s="139" t="s">
        <v>693</v>
      </c>
      <c r="B138" s="140" t="s">
        <v>260</v>
      </c>
      <c r="C138" s="141" t="s">
        <v>195</v>
      </c>
      <c r="D138" s="142" t="s">
        <v>748</v>
      </c>
      <c r="E138" s="148">
        <v>3189.5</v>
      </c>
      <c r="F138" s="148">
        <v>3361.1</v>
      </c>
      <c r="G138" s="148">
        <v>3361.1</v>
      </c>
    </row>
    <row r="139" spans="1:7" ht="47.25" x14ac:dyDescent="0.25">
      <c r="A139" s="139" t="s">
        <v>261</v>
      </c>
      <c r="B139" s="140" t="s">
        <v>262</v>
      </c>
      <c r="C139" s="141" t="s">
        <v>187</v>
      </c>
      <c r="D139" s="142"/>
      <c r="E139" s="148">
        <v>12827.7</v>
      </c>
      <c r="F139" s="148">
        <v>11878.1</v>
      </c>
      <c r="G139" s="148">
        <v>11245.7</v>
      </c>
    </row>
    <row r="140" spans="1:7" ht="15.75" customHeight="1" x14ac:dyDescent="0.25">
      <c r="A140" s="139" t="s">
        <v>194</v>
      </c>
      <c r="B140" s="140" t="s">
        <v>262</v>
      </c>
      <c r="C140" s="141" t="s">
        <v>195</v>
      </c>
      <c r="D140" s="142"/>
      <c r="E140" s="148">
        <v>12271.787</v>
      </c>
      <c r="F140" s="148">
        <v>11558.95</v>
      </c>
      <c r="G140" s="148">
        <v>10926.55</v>
      </c>
    </row>
    <row r="141" spans="1:7" x14ac:dyDescent="0.25">
      <c r="A141" s="139" t="s">
        <v>693</v>
      </c>
      <c r="B141" s="140" t="s">
        <v>262</v>
      </c>
      <c r="C141" s="141" t="s">
        <v>195</v>
      </c>
      <c r="D141" s="142" t="s">
        <v>748</v>
      </c>
      <c r="E141" s="148">
        <v>12271.787</v>
      </c>
      <c r="F141" s="148">
        <v>11558.95</v>
      </c>
      <c r="G141" s="148">
        <v>10926.55</v>
      </c>
    </row>
    <row r="142" spans="1:7" x14ac:dyDescent="0.25">
      <c r="A142" s="139" t="s">
        <v>243</v>
      </c>
      <c r="B142" s="140" t="s">
        <v>262</v>
      </c>
      <c r="C142" s="141" t="s">
        <v>244</v>
      </c>
      <c r="D142" s="142"/>
      <c r="E142" s="148">
        <v>555.91300000000001</v>
      </c>
      <c r="F142" s="148">
        <v>319.14999999999998</v>
      </c>
      <c r="G142" s="148">
        <v>319.14999999999998</v>
      </c>
    </row>
    <row r="143" spans="1:7" x14ac:dyDescent="0.25">
      <c r="A143" s="139" t="s">
        <v>693</v>
      </c>
      <c r="B143" s="140" t="s">
        <v>262</v>
      </c>
      <c r="C143" s="141" t="s">
        <v>244</v>
      </c>
      <c r="D143" s="142" t="s">
        <v>748</v>
      </c>
      <c r="E143" s="148">
        <v>555.91300000000001</v>
      </c>
      <c r="F143" s="148">
        <v>319.14999999999998</v>
      </c>
      <c r="G143" s="148">
        <v>319.14999999999998</v>
      </c>
    </row>
    <row r="144" spans="1:7" x14ac:dyDescent="0.25">
      <c r="A144" s="139" t="s">
        <v>263</v>
      </c>
      <c r="B144" s="140" t="s">
        <v>264</v>
      </c>
      <c r="C144" s="141" t="s">
        <v>187</v>
      </c>
      <c r="D144" s="142"/>
      <c r="E144" s="148">
        <v>59921.755729999997</v>
      </c>
      <c r="F144" s="148">
        <v>48947.169959999999</v>
      </c>
      <c r="G144" s="148">
        <v>50870.146999999997</v>
      </c>
    </row>
    <row r="145" spans="1:7" ht="31.5" x14ac:dyDescent="0.25">
      <c r="A145" s="139" t="s">
        <v>192</v>
      </c>
      <c r="B145" s="140" t="s">
        <v>265</v>
      </c>
      <c r="C145" s="141" t="s">
        <v>187</v>
      </c>
      <c r="D145" s="142"/>
      <c r="E145" s="148">
        <v>389.44</v>
      </c>
      <c r="F145" s="148">
        <v>71.900000000000006</v>
      </c>
      <c r="G145" s="148">
        <v>71.900000000000006</v>
      </c>
    </row>
    <row r="146" spans="1:7" ht="16.5" customHeight="1" x14ac:dyDescent="0.25">
      <c r="A146" s="139" t="s">
        <v>194</v>
      </c>
      <c r="B146" s="140" t="s">
        <v>265</v>
      </c>
      <c r="C146" s="141" t="s">
        <v>195</v>
      </c>
      <c r="D146" s="142"/>
      <c r="E146" s="148">
        <v>389.44</v>
      </c>
      <c r="F146" s="148">
        <v>71.900000000000006</v>
      </c>
      <c r="G146" s="148">
        <v>71.900000000000006</v>
      </c>
    </row>
    <row r="147" spans="1:7" x14ac:dyDescent="0.25">
      <c r="A147" s="139" t="s">
        <v>720</v>
      </c>
      <c r="B147" s="140" t="s">
        <v>265</v>
      </c>
      <c r="C147" s="141" t="s">
        <v>195</v>
      </c>
      <c r="D147" s="142" t="s">
        <v>750</v>
      </c>
      <c r="E147" s="148">
        <v>389.44</v>
      </c>
      <c r="F147" s="148">
        <v>71.900000000000006</v>
      </c>
      <c r="G147" s="148">
        <v>71.900000000000006</v>
      </c>
    </row>
    <row r="148" spans="1:7" x14ac:dyDescent="0.25">
      <c r="A148" s="139" t="s">
        <v>198</v>
      </c>
      <c r="B148" s="140" t="s">
        <v>266</v>
      </c>
      <c r="C148" s="141" t="s">
        <v>187</v>
      </c>
      <c r="D148" s="142"/>
      <c r="E148" s="148">
        <v>12.15</v>
      </c>
      <c r="F148" s="148">
        <v>12.15</v>
      </c>
      <c r="G148" s="148">
        <v>12.15</v>
      </c>
    </row>
    <row r="149" spans="1:7" ht="14.25" customHeight="1" x14ac:dyDescent="0.25">
      <c r="A149" s="139" t="s">
        <v>194</v>
      </c>
      <c r="B149" s="140" t="s">
        <v>266</v>
      </c>
      <c r="C149" s="141" t="s">
        <v>195</v>
      </c>
      <c r="D149" s="142"/>
      <c r="E149" s="148">
        <v>12.15</v>
      </c>
      <c r="F149" s="148">
        <v>12.15</v>
      </c>
      <c r="G149" s="148">
        <v>12.15</v>
      </c>
    </row>
    <row r="150" spans="1:7" x14ac:dyDescent="0.25">
      <c r="A150" s="139" t="s">
        <v>720</v>
      </c>
      <c r="B150" s="140" t="s">
        <v>266</v>
      </c>
      <c r="C150" s="141" t="s">
        <v>195</v>
      </c>
      <c r="D150" s="142" t="s">
        <v>750</v>
      </c>
      <c r="E150" s="148">
        <v>12.15</v>
      </c>
      <c r="F150" s="148">
        <v>12.15</v>
      </c>
      <c r="G150" s="148">
        <v>12.15</v>
      </c>
    </row>
    <row r="151" spans="1:7" x14ac:dyDescent="0.25">
      <c r="A151" s="139" t="s">
        <v>200</v>
      </c>
      <c r="B151" s="140" t="s">
        <v>267</v>
      </c>
      <c r="C151" s="141" t="s">
        <v>187</v>
      </c>
      <c r="D151" s="142"/>
      <c r="E151" s="148">
        <v>6.8019999999999996</v>
      </c>
      <c r="F151" s="148">
        <v>0</v>
      </c>
      <c r="G151" s="148">
        <v>0</v>
      </c>
    </row>
    <row r="152" spans="1:7" ht="18" customHeight="1" x14ac:dyDescent="0.25">
      <c r="A152" s="139" t="s">
        <v>194</v>
      </c>
      <c r="B152" s="140" t="s">
        <v>267</v>
      </c>
      <c r="C152" s="141" t="s">
        <v>195</v>
      </c>
      <c r="D152" s="142"/>
      <c r="E152" s="148">
        <v>6.8019999999999996</v>
      </c>
      <c r="F152" s="148">
        <v>0</v>
      </c>
      <c r="G152" s="148">
        <v>0</v>
      </c>
    </row>
    <row r="153" spans="1:7" ht="13.5" customHeight="1" x14ac:dyDescent="0.25">
      <c r="A153" s="139" t="s">
        <v>697</v>
      </c>
      <c r="B153" s="140" t="s">
        <v>267</v>
      </c>
      <c r="C153" s="141" t="s">
        <v>195</v>
      </c>
      <c r="D153" s="142" t="s">
        <v>747</v>
      </c>
      <c r="E153" s="148">
        <v>6.8019999999999996</v>
      </c>
      <c r="F153" s="148">
        <v>0</v>
      </c>
      <c r="G153" s="148">
        <v>0</v>
      </c>
    </row>
    <row r="154" spans="1:7" x14ac:dyDescent="0.25">
      <c r="A154" s="139" t="s">
        <v>202</v>
      </c>
      <c r="B154" s="140" t="s">
        <v>268</v>
      </c>
      <c r="C154" s="141" t="s">
        <v>187</v>
      </c>
      <c r="D154" s="142"/>
      <c r="E154" s="148">
        <v>6644.9378099999994</v>
      </c>
      <c r="F154" s="148">
        <v>1173.1829599999999</v>
      </c>
      <c r="G154" s="148">
        <v>4076.846</v>
      </c>
    </row>
    <row r="155" spans="1:7" ht="16.5" customHeight="1" x14ac:dyDescent="0.25">
      <c r="A155" s="139" t="s">
        <v>194</v>
      </c>
      <c r="B155" s="140" t="s">
        <v>268</v>
      </c>
      <c r="C155" s="141" t="s">
        <v>195</v>
      </c>
      <c r="D155" s="142"/>
      <c r="E155" s="148">
        <v>6577.2642999999998</v>
      </c>
      <c r="F155" s="148">
        <v>1013.225</v>
      </c>
      <c r="G155" s="148">
        <v>3980.4940000000001</v>
      </c>
    </row>
    <row r="156" spans="1:7" x14ac:dyDescent="0.25">
      <c r="A156" s="139" t="s">
        <v>720</v>
      </c>
      <c r="B156" s="140" t="s">
        <v>268</v>
      </c>
      <c r="C156" s="141" t="s">
        <v>195</v>
      </c>
      <c r="D156" s="142" t="s">
        <v>750</v>
      </c>
      <c r="E156" s="148">
        <v>6577.2642999999998</v>
      </c>
      <c r="F156" s="148">
        <v>1013.225</v>
      </c>
      <c r="G156" s="148">
        <v>3980.4940000000001</v>
      </c>
    </row>
    <row r="157" spans="1:7" x14ac:dyDescent="0.25">
      <c r="A157" s="139" t="s">
        <v>204</v>
      </c>
      <c r="B157" s="140" t="s">
        <v>268</v>
      </c>
      <c r="C157" s="141" t="s">
        <v>205</v>
      </c>
      <c r="D157" s="142"/>
      <c r="E157" s="148">
        <v>67.673509999999993</v>
      </c>
      <c r="F157" s="148">
        <v>159.95795999999999</v>
      </c>
      <c r="G157" s="148">
        <v>96.352000000000004</v>
      </c>
    </row>
    <row r="158" spans="1:7" x14ac:dyDescent="0.25">
      <c r="A158" s="139" t="s">
        <v>720</v>
      </c>
      <c r="B158" s="140" t="s">
        <v>268</v>
      </c>
      <c r="C158" s="141" t="s">
        <v>205</v>
      </c>
      <c r="D158" s="142" t="s">
        <v>750</v>
      </c>
      <c r="E158" s="148">
        <v>66.352000000000004</v>
      </c>
      <c r="F158" s="148">
        <v>159.95795999999999</v>
      </c>
      <c r="G158" s="148">
        <v>96.352000000000004</v>
      </c>
    </row>
    <row r="159" spans="1:7" x14ac:dyDescent="0.25">
      <c r="A159" s="139" t="s">
        <v>214</v>
      </c>
      <c r="B159" s="140" t="s">
        <v>269</v>
      </c>
      <c r="C159" s="141" t="s">
        <v>187</v>
      </c>
      <c r="D159" s="142"/>
      <c r="E159" s="148">
        <v>182.16</v>
      </c>
      <c r="F159" s="148">
        <v>0</v>
      </c>
      <c r="G159" s="148">
        <v>0</v>
      </c>
    </row>
    <row r="160" spans="1:7" ht="15" customHeight="1" x14ac:dyDescent="0.25">
      <c r="A160" s="139" t="s">
        <v>194</v>
      </c>
      <c r="B160" s="140" t="s">
        <v>269</v>
      </c>
      <c r="C160" s="141" t="s">
        <v>195</v>
      </c>
      <c r="D160" s="142"/>
      <c r="E160" s="148">
        <v>182.16</v>
      </c>
      <c r="F160" s="148">
        <v>0</v>
      </c>
      <c r="G160" s="148">
        <v>0</v>
      </c>
    </row>
    <row r="161" spans="1:7" x14ac:dyDescent="0.25">
      <c r="A161" s="139" t="s">
        <v>720</v>
      </c>
      <c r="B161" s="140" t="s">
        <v>269</v>
      </c>
      <c r="C161" s="141" t="s">
        <v>195</v>
      </c>
      <c r="D161" s="142" t="s">
        <v>750</v>
      </c>
      <c r="E161" s="148">
        <v>182.16</v>
      </c>
      <c r="F161" s="148">
        <v>0</v>
      </c>
      <c r="G161" s="148">
        <v>0</v>
      </c>
    </row>
    <row r="162" spans="1:7" ht="125.25" customHeight="1" x14ac:dyDescent="0.25">
      <c r="A162" s="139" t="s">
        <v>270</v>
      </c>
      <c r="B162" s="140" t="s">
        <v>271</v>
      </c>
      <c r="C162" s="141" t="s">
        <v>187</v>
      </c>
      <c r="D162" s="142"/>
      <c r="E162" s="148">
        <v>52686.265920000005</v>
      </c>
      <c r="F162" s="148">
        <v>47689.936999999998</v>
      </c>
      <c r="G162" s="148">
        <v>46709.250999999997</v>
      </c>
    </row>
    <row r="163" spans="1:7" ht="42.75" customHeight="1" x14ac:dyDescent="0.25">
      <c r="A163" s="139" t="s">
        <v>208</v>
      </c>
      <c r="B163" s="140" t="s">
        <v>271</v>
      </c>
      <c r="C163" s="141" t="s">
        <v>209</v>
      </c>
      <c r="D163" s="142"/>
      <c r="E163" s="148">
        <v>52686.265920000005</v>
      </c>
      <c r="F163" s="148">
        <v>47689.936999999998</v>
      </c>
      <c r="G163" s="148">
        <v>46709.250999999997</v>
      </c>
    </row>
    <row r="164" spans="1:7" x14ac:dyDescent="0.25">
      <c r="A164" s="139" t="s">
        <v>720</v>
      </c>
      <c r="B164" s="140" t="s">
        <v>271</v>
      </c>
      <c r="C164" s="141" t="s">
        <v>209</v>
      </c>
      <c r="D164" s="142" t="s">
        <v>750</v>
      </c>
      <c r="E164" s="148">
        <v>52686.265920000005</v>
      </c>
      <c r="F164" s="148">
        <v>47689.936999999998</v>
      </c>
      <c r="G164" s="148">
        <v>46709.250999999997</v>
      </c>
    </row>
    <row r="165" spans="1:7" x14ac:dyDescent="0.25">
      <c r="A165" s="139" t="s">
        <v>272</v>
      </c>
      <c r="B165" s="140" t="s">
        <v>273</v>
      </c>
      <c r="C165" s="141" t="s">
        <v>187</v>
      </c>
      <c r="D165" s="142"/>
      <c r="E165" s="148">
        <v>6745.1</v>
      </c>
      <c r="F165" s="148">
        <v>3495.7</v>
      </c>
      <c r="G165" s="148">
        <v>0</v>
      </c>
    </row>
    <row r="166" spans="1:7" ht="31.5" x14ac:dyDescent="0.25">
      <c r="A166" s="139" t="s">
        <v>274</v>
      </c>
      <c r="B166" s="140" t="s">
        <v>275</v>
      </c>
      <c r="C166" s="141" t="s">
        <v>187</v>
      </c>
      <c r="D166" s="142"/>
      <c r="E166" s="148">
        <v>6745.1</v>
      </c>
      <c r="F166" s="148">
        <v>3495.7</v>
      </c>
      <c r="G166" s="148">
        <v>0</v>
      </c>
    </row>
    <row r="167" spans="1:7" ht="16.5" customHeight="1" x14ac:dyDescent="0.25">
      <c r="A167" s="139" t="s">
        <v>194</v>
      </c>
      <c r="B167" s="140" t="s">
        <v>275</v>
      </c>
      <c r="C167" s="141" t="s">
        <v>195</v>
      </c>
      <c r="D167" s="142"/>
      <c r="E167" s="148">
        <v>6745.1</v>
      </c>
      <c r="F167" s="148">
        <v>3495.7</v>
      </c>
      <c r="G167" s="148">
        <v>0</v>
      </c>
    </row>
    <row r="168" spans="1:7" x14ac:dyDescent="0.25">
      <c r="A168" s="139" t="s">
        <v>693</v>
      </c>
      <c r="B168" s="140" t="s">
        <v>275</v>
      </c>
      <c r="C168" s="141" t="s">
        <v>195</v>
      </c>
      <c r="D168" s="142" t="s">
        <v>748</v>
      </c>
      <c r="E168" s="148">
        <v>6745.1</v>
      </c>
      <c r="F168" s="148">
        <v>3495.7</v>
      </c>
      <c r="G168" s="148">
        <v>0</v>
      </c>
    </row>
    <row r="169" spans="1:7" ht="31.5" x14ac:dyDescent="0.25">
      <c r="A169" s="139" t="s">
        <v>276</v>
      </c>
      <c r="B169" s="140" t="s">
        <v>277</v>
      </c>
      <c r="C169" s="141" t="s">
        <v>187</v>
      </c>
      <c r="D169" s="142"/>
      <c r="E169" s="148">
        <v>22106.668269999998</v>
      </c>
      <c r="F169" s="148">
        <v>18698.081999999999</v>
      </c>
      <c r="G169" s="148">
        <v>18557.008999999998</v>
      </c>
    </row>
    <row r="170" spans="1:7" x14ac:dyDescent="0.25">
      <c r="A170" s="139" t="s">
        <v>278</v>
      </c>
      <c r="B170" s="140" t="s">
        <v>279</v>
      </c>
      <c r="C170" s="141" t="s">
        <v>187</v>
      </c>
      <c r="D170" s="142"/>
      <c r="E170" s="148">
        <v>17839.257269999998</v>
      </c>
      <c r="F170" s="148">
        <v>15470.49</v>
      </c>
      <c r="G170" s="148">
        <v>15329.416999999999</v>
      </c>
    </row>
    <row r="171" spans="1:7" x14ac:dyDescent="0.25">
      <c r="A171" s="139" t="s">
        <v>200</v>
      </c>
      <c r="B171" s="140" t="s">
        <v>280</v>
      </c>
      <c r="C171" s="141" t="s">
        <v>187</v>
      </c>
      <c r="D171" s="142"/>
      <c r="E171" s="148">
        <v>14.45</v>
      </c>
      <c r="F171" s="148">
        <v>0</v>
      </c>
      <c r="G171" s="148">
        <v>0</v>
      </c>
    </row>
    <row r="172" spans="1:7" ht="14.25" customHeight="1" x14ac:dyDescent="0.25">
      <c r="A172" s="139" t="s">
        <v>194</v>
      </c>
      <c r="B172" s="140" t="s">
        <v>280</v>
      </c>
      <c r="C172" s="141" t="s">
        <v>195</v>
      </c>
      <c r="D172" s="142"/>
      <c r="E172" s="148">
        <v>14.45</v>
      </c>
      <c r="F172" s="148">
        <v>0</v>
      </c>
      <c r="G172" s="148">
        <v>0</v>
      </c>
    </row>
    <row r="173" spans="1:7" ht="14.25" customHeight="1" x14ac:dyDescent="0.25">
      <c r="A173" s="139" t="s">
        <v>697</v>
      </c>
      <c r="B173" s="140" t="s">
        <v>280</v>
      </c>
      <c r="C173" s="141" t="s">
        <v>195</v>
      </c>
      <c r="D173" s="142" t="s">
        <v>747</v>
      </c>
      <c r="E173" s="148">
        <v>14.45</v>
      </c>
      <c r="F173" s="148">
        <v>0</v>
      </c>
      <c r="G173" s="148">
        <v>0</v>
      </c>
    </row>
    <row r="174" spans="1:7" ht="15.75" customHeight="1" x14ac:dyDescent="0.25">
      <c r="A174" s="139" t="s">
        <v>281</v>
      </c>
      <c r="B174" s="140" t="s">
        <v>282</v>
      </c>
      <c r="C174" s="141" t="s">
        <v>187</v>
      </c>
      <c r="D174" s="142"/>
      <c r="E174" s="148">
        <v>715.31227000000001</v>
      </c>
      <c r="F174" s="148">
        <v>310.68599999999998</v>
      </c>
      <c r="G174" s="148">
        <v>431.613</v>
      </c>
    </row>
    <row r="175" spans="1:7" ht="16.5" customHeight="1" x14ac:dyDescent="0.25">
      <c r="A175" s="139" t="s">
        <v>194</v>
      </c>
      <c r="B175" s="140" t="s">
        <v>282</v>
      </c>
      <c r="C175" s="141" t="s">
        <v>195</v>
      </c>
      <c r="D175" s="142"/>
      <c r="E175" s="148">
        <v>712.58299999999997</v>
      </c>
      <c r="F175" s="148">
        <v>308.08600000000001</v>
      </c>
      <c r="G175" s="148">
        <v>429.01299999999998</v>
      </c>
    </row>
    <row r="176" spans="1:7" x14ac:dyDescent="0.25">
      <c r="A176" s="139" t="s">
        <v>708</v>
      </c>
      <c r="B176" s="140" t="s">
        <v>282</v>
      </c>
      <c r="C176" s="141" t="s">
        <v>195</v>
      </c>
      <c r="D176" s="142" t="s">
        <v>751</v>
      </c>
      <c r="E176" s="148">
        <v>712.58299999999997</v>
      </c>
      <c r="F176" s="148">
        <v>308.08600000000001</v>
      </c>
      <c r="G176" s="148">
        <v>429.01299999999998</v>
      </c>
    </row>
    <row r="177" spans="1:7" x14ac:dyDescent="0.25">
      <c r="A177" s="139" t="s">
        <v>204</v>
      </c>
      <c r="B177" s="140" t="s">
        <v>282</v>
      </c>
      <c r="C177" s="141" t="s">
        <v>205</v>
      </c>
      <c r="D177" s="142"/>
      <c r="E177" s="148">
        <v>2.7292700000000001</v>
      </c>
      <c r="F177" s="148">
        <v>2.6</v>
      </c>
      <c r="G177" s="148">
        <v>2.6</v>
      </c>
    </row>
    <row r="178" spans="1:7" x14ac:dyDescent="0.25">
      <c r="A178" s="139" t="s">
        <v>708</v>
      </c>
      <c r="B178" s="140" t="s">
        <v>282</v>
      </c>
      <c r="C178" s="141" t="s">
        <v>205</v>
      </c>
      <c r="D178" s="142" t="s">
        <v>751</v>
      </c>
      <c r="E178" s="148">
        <v>2.7292700000000001</v>
      </c>
      <c r="F178" s="148">
        <v>2.6</v>
      </c>
      <c r="G178" s="148">
        <v>2.6</v>
      </c>
    </row>
    <row r="179" spans="1:7" x14ac:dyDescent="0.25">
      <c r="A179" s="139" t="s">
        <v>202</v>
      </c>
      <c r="B179" s="140" t="s">
        <v>283</v>
      </c>
      <c r="C179" s="141" t="s">
        <v>187</v>
      </c>
      <c r="D179" s="142"/>
      <c r="E179" s="148">
        <v>149.51</v>
      </c>
      <c r="F179" s="148">
        <v>63.5</v>
      </c>
      <c r="G179" s="148">
        <v>63.5</v>
      </c>
    </row>
    <row r="180" spans="1:7" ht="18.75" customHeight="1" x14ac:dyDescent="0.25">
      <c r="A180" s="139" t="s">
        <v>194</v>
      </c>
      <c r="B180" s="140" t="s">
        <v>283</v>
      </c>
      <c r="C180" s="141" t="s">
        <v>195</v>
      </c>
      <c r="D180" s="142"/>
      <c r="E180" s="148">
        <v>149.51</v>
      </c>
      <c r="F180" s="148">
        <v>63.5</v>
      </c>
      <c r="G180" s="148">
        <v>63.5</v>
      </c>
    </row>
    <row r="181" spans="1:7" x14ac:dyDescent="0.25">
      <c r="A181" s="139" t="s">
        <v>708</v>
      </c>
      <c r="B181" s="140" t="s">
        <v>283</v>
      </c>
      <c r="C181" s="141" t="s">
        <v>195</v>
      </c>
      <c r="D181" s="142" t="s">
        <v>751</v>
      </c>
      <c r="E181" s="148">
        <v>149.51</v>
      </c>
      <c r="F181" s="148">
        <v>63.5</v>
      </c>
      <c r="G181" s="148">
        <v>63.5</v>
      </c>
    </row>
    <row r="182" spans="1:7" ht="125.25" customHeight="1" x14ac:dyDescent="0.25">
      <c r="A182" s="139" t="s">
        <v>270</v>
      </c>
      <c r="B182" s="140" t="s">
        <v>284</v>
      </c>
      <c r="C182" s="141" t="s">
        <v>187</v>
      </c>
      <c r="D182" s="142"/>
      <c r="E182" s="148">
        <v>16959.985000000001</v>
      </c>
      <c r="F182" s="148">
        <v>15096.304</v>
      </c>
      <c r="G182" s="148">
        <v>14834.304</v>
      </c>
    </row>
    <row r="183" spans="1:7" ht="45.75" customHeight="1" x14ac:dyDescent="0.25">
      <c r="A183" s="139" t="s">
        <v>208</v>
      </c>
      <c r="B183" s="140" t="s">
        <v>284</v>
      </c>
      <c r="C183" s="141" t="s">
        <v>209</v>
      </c>
      <c r="D183" s="142"/>
      <c r="E183" s="148">
        <v>16959.985000000001</v>
      </c>
      <c r="F183" s="148">
        <v>15096.304</v>
      </c>
      <c r="G183" s="148">
        <v>14834.304</v>
      </c>
    </row>
    <row r="184" spans="1:7" x14ac:dyDescent="0.25">
      <c r="A184" s="139" t="s">
        <v>708</v>
      </c>
      <c r="B184" s="140" t="s">
        <v>284</v>
      </c>
      <c r="C184" s="141" t="s">
        <v>209</v>
      </c>
      <c r="D184" s="142" t="s">
        <v>751</v>
      </c>
      <c r="E184" s="148">
        <v>16959.985000000001</v>
      </c>
      <c r="F184" s="148">
        <v>15096.304</v>
      </c>
      <c r="G184" s="148">
        <v>14834.304</v>
      </c>
    </row>
    <row r="185" spans="1:7" ht="31.5" x14ac:dyDescent="0.25">
      <c r="A185" s="139" t="s">
        <v>285</v>
      </c>
      <c r="B185" s="140" t="s">
        <v>286</v>
      </c>
      <c r="C185" s="141" t="s">
        <v>187</v>
      </c>
      <c r="D185" s="142"/>
      <c r="E185" s="148">
        <v>10</v>
      </c>
      <c r="F185" s="148">
        <v>10</v>
      </c>
      <c r="G185" s="148">
        <v>10</v>
      </c>
    </row>
    <row r="186" spans="1:7" ht="51" customHeight="1" x14ac:dyDescent="0.25">
      <c r="A186" s="139" t="s">
        <v>287</v>
      </c>
      <c r="B186" s="140" t="s">
        <v>288</v>
      </c>
      <c r="C186" s="141" t="s">
        <v>187</v>
      </c>
      <c r="D186" s="142"/>
      <c r="E186" s="148">
        <v>10</v>
      </c>
      <c r="F186" s="148">
        <v>10</v>
      </c>
      <c r="G186" s="148">
        <v>10</v>
      </c>
    </row>
    <row r="187" spans="1:7" ht="18" customHeight="1" x14ac:dyDescent="0.25">
      <c r="A187" s="139" t="s">
        <v>194</v>
      </c>
      <c r="B187" s="140" t="s">
        <v>288</v>
      </c>
      <c r="C187" s="141" t="s">
        <v>195</v>
      </c>
      <c r="D187" s="142"/>
      <c r="E187" s="148">
        <v>10</v>
      </c>
      <c r="F187" s="148">
        <v>10</v>
      </c>
      <c r="G187" s="148">
        <v>10</v>
      </c>
    </row>
    <row r="188" spans="1:7" x14ac:dyDescent="0.25">
      <c r="A188" s="139" t="s">
        <v>708</v>
      </c>
      <c r="B188" s="140" t="s">
        <v>288</v>
      </c>
      <c r="C188" s="141" t="s">
        <v>195</v>
      </c>
      <c r="D188" s="142" t="s">
        <v>751</v>
      </c>
      <c r="E188" s="148">
        <v>10</v>
      </c>
      <c r="F188" s="148">
        <v>10</v>
      </c>
      <c r="G188" s="148">
        <v>10</v>
      </c>
    </row>
    <row r="189" spans="1:7" ht="31.5" x14ac:dyDescent="0.25">
      <c r="A189" s="139" t="s">
        <v>289</v>
      </c>
      <c r="B189" s="140" t="s">
        <v>290</v>
      </c>
      <c r="C189" s="141" t="s">
        <v>187</v>
      </c>
      <c r="D189" s="142"/>
      <c r="E189" s="148">
        <v>1419</v>
      </c>
      <c r="F189" s="148">
        <v>949</v>
      </c>
      <c r="G189" s="148">
        <v>949</v>
      </c>
    </row>
    <row r="190" spans="1:7" ht="48" customHeight="1" x14ac:dyDescent="0.25">
      <c r="A190" s="139" t="s">
        <v>291</v>
      </c>
      <c r="B190" s="140" t="s">
        <v>292</v>
      </c>
      <c r="C190" s="141" t="s">
        <v>187</v>
      </c>
      <c r="D190" s="142"/>
      <c r="E190" s="148">
        <v>1419</v>
      </c>
      <c r="F190" s="148">
        <v>949</v>
      </c>
      <c r="G190" s="148">
        <v>949</v>
      </c>
    </row>
    <row r="191" spans="1:7" ht="18.75" customHeight="1" x14ac:dyDescent="0.25">
      <c r="A191" s="139" t="s">
        <v>194</v>
      </c>
      <c r="B191" s="140" t="s">
        <v>292</v>
      </c>
      <c r="C191" s="141" t="s">
        <v>195</v>
      </c>
      <c r="D191" s="142"/>
      <c r="E191" s="148">
        <v>1380</v>
      </c>
      <c r="F191" s="148">
        <v>940</v>
      </c>
      <c r="G191" s="148">
        <v>940</v>
      </c>
    </row>
    <row r="192" spans="1:7" x14ac:dyDescent="0.25">
      <c r="A192" s="139" t="s">
        <v>708</v>
      </c>
      <c r="B192" s="140" t="s">
        <v>292</v>
      </c>
      <c r="C192" s="141" t="s">
        <v>195</v>
      </c>
      <c r="D192" s="142" t="s">
        <v>751</v>
      </c>
      <c r="E192" s="148">
        <v>1380</v>
      </c>
      <c r="F192" s="148">
        <v>940</v>
      </c>
      <c r="G192" s="148">
        <v>940</v>
      </c>
    </row>
    <row r="193" spans="1:7" x14ac:dyDescent="0.25">
      <c r="A193" s="139" t="s">
        <v>243</v>
      </c>
      <c r="B193" s="140" t="s">
        <v>292</v>
      </c>
      <c r="C193" s="141" t="s">
        <v>244</v>
      </c>
      <c r="D193" s="142"/>
      <c r="E193" s="148">
        <v>39</v>
      </c>
      <c r="F193" s="148">
        <v>9</v>
      </c>
      <c r="G193" s="148">
        <v>9</v>
      </c>
    </row>
    <row r="194" spans="1:7" x14ac:dyDescent="0.25">
      <c r="A194" s="139" t="s">
        <v>693</v>
      </c>
      <c r="B194" s="140" t="s">
        <v>292</v>
      </c>
      <c r="C194" s="141" t="s">
        <v>244</v>
      </c>
      <c r="D194" s="142" t="s">
        <v>748</v>
      </c>
      <c r="E194" s="148">
        <v>9</v>
      </c>
      <c r="F194" s="148">
        <v>9</v>
      </c>
      <c r="G194" s="148">
        <v>9</v>
      </c>
    </row>
    <row r="195" spans="1:7" x14ac:dyDescent="0.25">
      <c r="A195" s="139" t="s">
        <v>708</v>
      </c>
      <c r="B195" s="140" t="s">
        <v>292</v>
      </c>
      <c r="C195" s="141" t="s">
        <v>244</v>
      </c>
      <c r="D195" s="142" t="s">
        <v>751</v>
      </c>
      <c r="E195" s="148">
        <v>30</v>
      </c>
      <c r="F195" s="148">
        <v>0</v>
      </c>
      <c r="G195" s="148">
        <v>0</v>
      </c>
    </row>
    <row r="196" spans="1:7" x14ac:dyDescent="0.25">
      <c r="A196" s="139" t="s">
        <v>293</v>
      </c>
      <c r="B196" s="140" t="s">
        <v>294</v>
      </c>
      <c r="C196" s="141" t="s">
        <v>187</v>
      </c>
      <c r="D196" s="142"/>
      <c r="E196" s="148">
        <v>2838.4110000000001</v>
      </c>
      <c r="F196" s="148">
        <v>2268.5920000000001</v>
      </c>
      <c r="G196" s="148">
        <v>2268.5920000000001</v>
      </c>
    </row>
    <row r="197" spans="1:7" x14ac:dyDescent="0.25">
      <c r="A197" s="139" t="s">
        <v>198</v>
      </c>
      <c r="B197" s="140" t="s">
        <v>295</v>
      </c>
      <c r="C197" s="141" t="s">
        <v>187</v>
      </c>
      <c r="D197" s="142"/>
      <c r="E197" s="148">
        <v>408.411</v>
      </c>
      <c r="F197" s="148">
        <v>153.49199999999999</v>
      </c>
      <c r="G197" s="148">
        <v>153.49199999999999</v>
      </c>
    </row>
    <row r="198" spans="1:7" ht="15" customHeight="1" x14ac:dyDescent="0.25">
      <c r="A198" s="139" t="s">
        <v>194</v>
      </c>
      <c r="B198" s="140" t="s">
        <v>295</v>
      </c>
      <c r="C198" s="141" t="s">
        <v>195</v>
      </c>
      <c r="D198" s="142"/>
      <c r="E198" s="148">
        <v>408.411</v>
      </c>
      <c r="F198" s="148">
        <v>153.49199999999999</v>
      </c>
      <c r="G198" s="148">
        <v>153.49199999999999</v>
      </c>
    </row>
    <row r="199" spans="1:7" x14ac:dyDescent="0.25">
      <c r="A199" s="139" t="s">
        <v>703</v>
      </c>
      <c r="B199" s="140" t="s">
        <v>295</v>
      </c>
      <c r="C199" s="141" t="s">
        <v>195</v>
      </c>
      <c r="D199" s="142" t="s">
        <v>752</v>
      </c>
      <c r="E199" s="148">
        <v>408.411</v>
      </c>
      <c r="F199" s="148">
        <v>153.49199999999999</v>
      </c>
      <c r="G199" s="148">
        <v>153.49199999999999</v>
      </c>
    </row>
    <row r="200" spans="1:7" ht="63" x14ac:dyDescent="0.25">
      <c r="A200" s="139" t="s">
        <v>296</v>
      </c>
      <c r="B200" s="140" t="s">
        <v>297</v>
      </c>
      <c r="C200" s="141" t="s">
        <v>187</v>
      </c>
      <c r="D200" s="142"/>
      <c r="E200" s="148">
        <v>2430</v>
      </c>
      <c r="F200" s="148">
        <v>2115.1</v>
      </c>
      <c r="G200" s="148">
        <v>2115.1</v>
      </c>
    </row>
    <row r="201" spans="1:7" ht="15" customHeight="1" x14ac:dyDescent="0.25">
      <c r="A201" s="139" t="s">
        <v>194</v>
      </c>
      <c r="B201" s="140" t="s">
        <v>297</v>
      </c>
      <c r="C201" s="141" t="s">
        <v>195</v>
      </c>
      <c r="D201" s="142"/>
      <c r="E201" s="148">
        <v>2430</v>
      </c>
      <c r="F201" s="148">
        <v>2115.1</v>
      </c>
      <c r="G201" s="148">
        <v>2115.1</v>
      </c>
    </row>
    <row r="202" spans="1:7" x14ac:dyDescent="0.25">
      <c r="A202" s="139" t="s">
        <v>703</v>
      </c>
      <c r="B202" s="140" t="s">
        <v>297</v>
      </c>
      <c r="C202" s="141" t="s">
        <v>195</v>
      </c>
      <c r="D202" s="142" t="s">
        <v>752</v>
      </c>
      <c r="E202" s="148">
        <v>2430</v>
      </c>
      <c r="F202" s="148">
        <v>2115.1</v>
      </c>
      <c r="G202" s="148">
        <v>2115.1</v>
      </c>
    </row>
    <row r="203" spans="1:7" ht="31.5" x14ac:dyDescent="0.25">
      <c r="A203" s="153" t="s">
        <v>298</v>
      </c>
      <c r="B203" s="154" t="s">
        <v>299</v>
      </c>
      <c r="C203" s="155" t="s">
        <v>187</v>
      </c>
      <c r="D203" s="145"/>
      <c r="E203" s="149">
        <v>63019.653630000001</v>
      </c>
      <c r="F203" s="148">
        <v>58259.846219999999</v>
      </c>
      <c r="G203" s="148">
        <v>50502.010999999999</v>
      </c>
    </row>
    <row r="204" spans="1:7" ht="31.5" x14ac:dyDescent="0.25">
      <c r="A204" s="139" t="s">
        <v>300</v>
      </c>
      <c r="B204" s="140" t="s">
        <v>301</v>
      </c>
      <c r="C204" s="141" t="s">
        <v>187</v>
      </c>
      <c r="D204" s="142"/>
      <c r="E204" s="148">
        <v>60934.816630000001</v>
      </c>
      <c r="F204" s="148">
        <v>56392.644220000002</v>
      </c>
      <c r="G204" s="148">
        <v>48663.809000000001</v>
      </c>
    </row>
    <row r="205" spans="1:7" x14ac:dyDescent="0.25">
      <c r="A205" s="139" t="s">
        <v>302</v>
      </c>
      <c r="B205" s="140" t="s">
        <v>303</v>
      </c>
      <c r="C205" s="141" t="s">
        <v>187</v>
      </c>
      <c r="D205" s="142"/>
      <c r="E205" s="148">
        <v>3485.0157300000001</v>
      </c>
      <c r="F205" s="148">
        <v>2852.9749999999999</v>
      </c>
      <c r="G205" s="148">
        <v>2860.6729999999998</v>
      </c>
    </row>
    <row r="206" spans="1:7" x14ac:dyDescent="0.25">
      <c r="A206" s="139" t="s">
        <v>200</v>
      </c>
      <c r="B206" s="140" t="s">
        <v>304</v>
      </c>
      <c r="C206" s="141" t="s">
        <v>187</v>
      </c>
      <c r="D206" s="142"/>
      <c r="E206" s="148">
        <v>15</v>
      </c>
      <c r="F206" s="148">
        <v>0</v>
      </c>
      <c r="G206" s="148">
        <v>0</v>
      </c>
    </row>
    <row r="207" spans="1:7" ht="15" customHeight="1" x14ac:dyDescent="0.25">
      <c r="A207" s="139" t="s">
        <v>194</v>
      </c>
      <c r="B207" s="140" t="s">
        <v>304</v>
      </c>
      <c r="C207" s="141" t="s">
        <v>195</v>
      </c>
      <c r="D207" s="142"/>
      <c r="E207" s="148">
        <v>15</v>
      </c>
      <c r="F207" s="148">
        <v>0</v>
      </c>
      <c r="G207" s="148">
        <v>0</v>
      </c>
    </row>
    <row r="208" spans="1:7" ht="16.5" customHeight="1" x14ac:dyDescent="0.25">
      <c r="A208" s="139" t="s">
        <v>697</v>
      </c>
      <c r="B208" s="140" t="s">
        <v>304</v>
      </c>
      <c r="C208" s="141" t="s">
        <v>195</v>
      </c>
      <c r="D208" s="142" t="s">
        <v>747</v>
      </c>
      <c r="E208" s="148">
        <v>15</v>
      </c>
      <c r="F208" s="148">
        <v>0</v>
      </c>
      <c r="G208" s="148">
        <v>0</v>
      </c>
    </row>
    <row r="209" spans="1:7" x14ac:dyDescent="0.25">
      <c r="A209" s="139" t="s">
        <v>202</v>
      </c>
      <c r="B209" s="140" t="s">
        <v>305</v>
      </c>
      <c r="C209" s="141" t="s">
        <v>187</v>
      </c>
      <c r="D209" s="142"/>
      <c r="E209" s="148">
        <v>390.97472999999997</v>
      </c>
      <c r="F209" s="148">
        <v>163.01900000000001</v>
      </c>
      <c r="G209" s="148">
        <v>219.71700000000001</v>
      </c>
    </row>
    <row r="210" spans="1:7" ht="43.5" customHeight="1" x14ac:dyDescent="0.25">
      <c r="A210" s="139" t="s">
        <v>208</v>
      </c>
      <c r="B210" s="140" t="s">
        <v>305</v>
      </c>
      <c r="C210" s="141" t="s">
        <v>209</v>
      </c>
      <c r="D210" s="142"/>
      <c r="E210" s="148">
        <v>5.3920000000000003</v>
      </c>
      <c r="F210" s="148">
        <v>5.3920000000000003</v>
      </c>
      <c r="G210" s="148">
        <v>5.3920000000000003</v>
      </c>
    </row>
    <row r="211" spans="1:7" x14ac:dyDescent="0.25">
      <c r="A211" s="139" t="s">
        <v>700</v>
      </c>
      <c r="B211" s="140" t="s">
        <v>305</v>
      </c>
      <c r="C211" s="141" t="s">
        <v>209</v>
      </c>
      <c r="D211" s="142" t="s">
        <v>753</v>
      </c>
      <c r="E211" s="148">
        <v>5.3920000000000003</v>
      </c>
      <c r="F211" s="148">
        <v>5.3920000000000003</v>
      </c>
      <c r="G211" s="148">
        <v>5.3920000000000003</v>
      </c>
    </row>
    <row r="212" spans="1:7" ht="15.75" customHeight="1" x14ac:dyDescent="0.25">
      <c r="A212" s="139" t="s">
        <v>194</v>
      </c>
      <c r="B212" s="140" t="s">
        <v>305</v>
      </c>
      <c r="C212" s="141" t="s">
        <v>195</v>
      </c>
      <c r="D212" s="142"/>
      <c r="E212" s="148">
        <v>378.11874999999998</v>
      </c>
      <c r="F212" s="148">
        <v>150.19499999999999</v>
      </c>
      <c r="G212" s="148">
        <v>206.893</v>
      </c>
    </row>
    <row r="213" spans="1:7" x14ac:dyDescent="0.25">
      <c r="A213" s="139" t="s">
        <v>700</v>
      </c>
      <c r="B213" s="140" t="s">
        <v>305</v>
      </c>
      <c r="C213" s="141" t="s">
        <v>195</v>
      </c>
      <c r="D213" s="142" t="s">
        <v>753</v>
      </c>
      <c r="E213" s="148">
        <v>378.11874999999998</v>
      </c>
      <c r="F213" s="148">
        <v>150.19499999999999</v>
      </c>
      <c r="G213" s="148">
        <v>206.893</v>
      </c>
    </row>
    <row r="214" spans="1:7" x14ac:dyDescent="0.25">
      <c r="A214" s="139" t="s">
        <v>204</v>
      </c>
      <c r="B214" s="140" t="s">
        <v>305</v>
      </c>
      <c r="C214" s="141" t="s">
        <v>205</v>
      </c>
      <c r="D214" s="142"/>
      <c r="E214" s="148">
        <v>7.4639799999999994</v>
      </c>
      <c r="F214" s="148">
        <v>7.4320000000000004</v>
      </c>
      <c r="G214" s="148">
        <v>7.4320000000000004</v>
      </c>
    </row>
    <row r="215" spans="1:7" x14ac:dyDescent="0.25">
      <c r="A215" s="139" t="s">
        <v>700</v>
      </c>
      <c r="B215" s="140" t="s">
        <v>305</v>
      </c>
      <c r="C215" s="141" t="s">
        <v>205</v>
      </c>
      <c r="D215" s="142" t="s">
        <v>753</v>
      </c>
      <c r="E215" s="148">
        <v>7.4639799999999994</v>
      </c>
      <c r="F215" s="148">
        <v>7.4320000000000004</v>
      </c>
      <c r="G215" s="148">
        <v>7.4320000000000004</v>
      </c>
    </row>
    <row r="216" spans="1:7" x14ac:dyDescent="0.25">
      <c r="A216" s="139" t="s">
        <v>214</v>
      </c>
      <c r="B216" s="140" t="s">
        <v>738</v>
      </c>
      <c r="C216" s="141" t="s">
        <v>187</v>
      </c>
      <c r="D216" s="142"/>
      <c r="E216" s="148">
        <v>195</v>
      </c>
      <c r="F216" s="148">
        <v>0</v>
      </c>
      <c r="G216" s="148">
        <v>0</v>
      </c>
    </row>
    <row r="217" spans="1:7" ht="15" customHeight="1" x14ac:dyDescent="0.25">
      <c r="A217" s="139" t="s">
        <v>194</v>
      </c>
      <c r="B217" s="140" t="s">
        <v>738</v>
      </c>
      <c r="C217" s="141" t="s">
        <v>195</v>
      </c>
      <c r="D217" s="142"/>
      <c r="E217" s="148">
        <v>195</v>
      </c>
      <c r="F217" s="148">
        <v>0</v>
      </c>
      <c r="G217" s="148">
        <v>0</v>
      </c>
    </row>
    <row r="218" spans="1:7" x14ac:dyDescent="0.25">
      <c r="A218" s="139" t="s">
        <v>700</v>
      </c>
      <c r="B218" s="140" t="s">
        <v>738</v>
      </c>
      <c r="C218" s="141" t="s">
        <v>195</v>
      </c>
      <c r="D218" s="142" t="s">
        <v>753</v>
      </c>
      <c r="E218" s="148">
        <v>195</v>
      </c>
      <c r="F218" s="148">
        <v>0</v>
      </c>
      <c r="G218" s="148">
        <v>0</v>
      </c>
    </row>
    <row r="219" spans="1:7" ht="122.25" customHeight="1" x14ac:dyDescent="0.25">
      <c r="A219" s="139" t="s">
        <v>270</v>
      </c>
      <c r="B219" s="140" t="s">
        <v>737</v>
      </c>
      <c r="C219" s="141" t="s">
        <v>187</v>
      </c>
      <c r="D219" s="142"/>
      <c r="E219" s="148">
        <v>2884.0410000000002</v>
      </c>
      <c r="F219" s="148">
        <v>2689.9560000000001</v>
      </c>
      <c r="G219" s="148">
        <v>2640.9560000000001</v>
      </c>
    </row>
    <row r="220" spans="1:7" ht="48" customHeight="1" x14ac:dyDescent="0.25">
      <c r="A220" s="139" t="s">
        <v>208</v>
      </c>
      <c r="B220" s="140" t="s">
        <v>737</v>
      </c>
      <c r="C220" s="141" t="s">
        <v>209</v>
      </c>
      <c r="D220" s="142"/>
      <c r="E220" s="148">
        <v>2884.0410000000002</v>
      </c>
      <c r="F220" s="148">
        <v>2689.9560000000001</v>
      </c>
      <c r="G220" s="148">
        <v>2640.9560000000001</v>
      </c>
    </row>
    <row r="221" spans="1:7" x14ac:dyDescent="0.25">
      <c r="A221" s="139" t="s">
        <v>700</v>
      </c>
      <c r="B221" s="140" t="s">
        <v>737</v>
      </c>
      <c r="C221" s="141" t="s">
        <v>209</v>
      </c>
      <c r="D221" s="142" t="s">
        <v>753</v>
      </c>
      <c r="E221" s="148">
        <v>2884.0410000000002</v>
      </c>
      <c r="F221" s="148">
        <v>2689.9560000000001</v>
      </c>
      <c r="G221" s="148">
        <v>2640.9560000000001</v>
      </c>
    </row>
    <row r="222" spans="1:7" x14ac:dyDescent="0.25">
      <c r="A222" s="139" t="s">
        <v>736</v>
      </c>
      <c r="B222" s="140" t="s">
        <v>735</v>
      </c>
      <c r="C222" s="141" t="s">
        <v>187</v>
      </c>
      <c r="D222" s="142"/>
      <c r="E222" s="148">
        <v>27675.661600000003</v>
      </c>
      <c r="F222" s="148">
        <v>22460.224140000002</v>
      </c>
      <c r="G222" s="148">
        <v>22020.866000000002</v>
      </c>
    </row>
    <row r="223" spans="1:7" x14ac:dyDescent="0.25">
      <c r="A223" s="139" t="s">
        <v>202</v>
      </c>
      <c r="B223" s="140" t="s">
        <v>734</v>
      </c>
      <c r="C223" s="141" t="s">
        <v>187</v>
      </c>
      <c r="D223" s="142"/>
      <c r="E223" s="148">
        <v>4698.9795999999997</v>
      </c>
      <c r="F223" s="148">
        <v>1227.106</v>
      </c>
      <c r="G223" s="148">
        <v>1370.5050000000001</v>
      </c>
    </row>
    <row r="224" spans="1:7" ht="15.75" customHeight="1" x14ac:dyDescent="0.25">
      <c r="A224" s="139" t="s">
        <v>194</v>
      </c>
      <c r="B224" s="140" t="s">
        <v>734</v>
      </c>
      <c r="C224" s="141" t="s">
        <v>195</v>
      </c>
      <c r="D224" s="142"/>
      <c r="E224" s="148">
        <v>4687.0955999999996</v>
      </c>
      <c r="F224" s="148">
        <v>1215.222</v>
      </c>
      <c r="G224" s="148">
        <v>1358.6210000000001</v>
      </c>
    </row>
    <row r="225" spans="1:7" x14ac:dyDescent="0.25">
      <c r="A225" s="139" t="s">
        <v>700</v>
      </c>
      <c r="B225" s="140" t="s">
        <v>734</v>
      </c>
      <c r="C225" s="141" t="s">
        <v>195</v>
      </c>
      <c r="D225" s="142" t="s">
        <v>753</v>
      </c>
      <c r="E225" s="148">
        <v>4687.0955999999996</v>
      </c>
      <c r="F225" s="148">
        <v>1215.222</v>
      </c>
      <c r="G225" s="148">
        <v>1358.6210000000001</v>
      </c>
    </row>
    <row r="226" spans="1:7" x14ac:dyDescent="0.25">
      <c r="A226" s="139" t="s">
        <v>204</v>
      </c>
      <c r="B226" s="140" t="s">
        <v>734</v>
      </c>
      <c r="C226" s="141" t="s">
        <v>205</v>
      </c>
      <c r="D226" s="142"/>
      <c r="E226" s="148">
        <v>11.884</v>
      </c>
      <c r="F226" s="148">
        <v>11.884</v>
      </c>
      <c r="G226" s="148">
        <v>11.884</v>
      </c>
    </row>
    <row r="227" spans="1:7" x14ac:dyDescent="0.25">
      <c r="A227" s="139" t="s">
        <v>700</v>
      </c>
      <c r="B227" s="140" t="s">
        <v>734</v>
      </c>
      <c r="C227" s="141" t="s">
        <v>205</v>
      </c>
      <c r="D227" s="142" t="s">
        <v>753</v>
      </c>
      <c r="E227" s="148">
        <v>11.884</v>
      </c>
      <c r="F227" s="148">
        <v>11.884</v>
      </c>
      <c r="G227" s="148">
        <v>11.884</v>
      </c>
    </row>
    <row r="228" spans="1:7" ht="47.25" x14ac:dyDescent="0.25">
      <c r="A228" s="139" t="s">
        <v>733</v>
      </c>
      <c r="B228" s="140" t="s">
        <v>732</v>
      </c>
      <c r="C228" s="141" t="s">
        <v>187</v>
      </c>
      <c r="D228" s="142"/>
      <c r="E228" s="148">
        <v>397.7</v>
      </c>
      <c r="F228" s="148">
        <v>397.7</v>
      </c>
      <c r="G228" s="148">
        <v>397.7</v>
      </c>
    </row>
    <row r="229" spans="1:7" ht="13.5" customHeight="1" x14ac:dyDescent="0.25">
      <c r="A229" s="139" t="s">
        <v>194</v>
      </c>
      <c r="B229" s="140" t="s">
        <v>732</v>
      </c>
      <c r="C229" s="141" t="s">
        <v>195</v>
      </c>
      <c r="D229" s="142"/>
      <c r="E229" s="148">
        <v>397.7</v>
      </c>
      <c r="F229" s="148">
        <v>397.7</v>
      </c>
      <c r="G229" s="148">
        <v>397.7</v>
      </c>
    </row>
    <row r="230" spans="1:7" x14ac:dyDescent="0.25">
      <c r="A230" s="139" t="s">
        <v>700</v>
      </c>
      <c r="B230" s="140" t="s">
        <v>732</v>
      </c>
      <c r="C230" s="141" t="s">
        <v>195</v>
      </c>
      <c r="D230" s="142" t="s">
        <v>753</v>
      </c>
      <c r="E230" s="148">
        <v>397.7</v>
      </c>
      <c r="F230" s="148">
        <v>397.7</v>
      </c>
      <c r="G230" s="148">
        <v>397.7</v>
      </c>
    </row>
    <row r="231" spans="1:7" ht="31.5" x14ac:dyDescent="0.25">
      <c r="A231" s="139" t="s">
        <v>315</v>
      </c>
      <c r="B231" s="140" t="s">
        <v>731</v>
      </c>
      <c r="C231" s="141" t="s">
        <v>187</v>
      </c>
      <c r="D231" s="142"/>
      <c r="E231" s="148">
        <v>0</v>
      </c>
      <c r="F231" s="148">
        <v>225.75714000000002</v>
      </c>
      <c r="G231" s="148">
        <v>0</v>
      </c>
    </row>
    <row r="232" spans="1:7" ht="12.75" customHeight="1" x14ac:dyDescent="0.25">
      <c r="A232" s="139" t="s">
        <v>194</v>
      </c>
      <c r="B232" s="140" t="s">
        <v>731</v>
      </c>
      <c r="C232" s="141" t="s">
        <v>195</v>
      </c>
      <c r="D232" s="142"/>
      <c r="E232" s="148">
        <v>0</v>
      </c>
      <c r="F232" s="148">
        <v>225.75714000000002</v>
      </c>
      <c r="G232" s="148">
        <v>0</v>
      </c>
    </row>
    <row r="233" spans="1:7" x14ac:dyDescent="0.25">
      <c r="A233" s="139" t="s">
        <v>700</v>
      </c>
      <c r="B233" s="140" t="s">
        <v>731</v>
      </c>
      <c r="C233" s="141" t="s">
        <v>195</v>
      </c>
      <c r="D233" s="142" t="s">
        <v>753</v>
      </c>
      <c r="E233" s="148">
        <v>0</v>
      </c>
      <c r="F233" s="148">
        <v>225.75714000000002</v>
      </c>
      <c r="G233" s="148">
        <v>0</v>
      </c>
    </row>
    <row r="234" spans="1:7" x14ac:dyDescent="0.25">
      <c r="A234" s="139" t="s">
        <v>214</v>
      </c>
      <c r="B234" s="140" t="s">
        <v>730</v>
      </c>
      <c r="C234" s="141" t="s">
        <v>187</v>
      </c>
      <c r="D234" s="142"/>
      <c r="E234" s="148">
        <v>468</v>
      </c>
      <c r="F234" s="148">
        <v>0</v>
      </c>
      <c r="G234" s="148">
        <v>0</v>
      </c>
    </row>
    <row r="235" spans="1:7" ht="15" customHeight="1" x14ac:dyDescent="0.25">
      <c r="A235" s="139" t="s">
        <v>194</v>
      </c>
      <c r="B235" s="140" t="s">
        <v>730</v>
      </c>
      <c r="C235" s="141" t="s">
        <v>195</v>
      </c>
      <c r="D235" s="142"/>
      <c r="E235" s="148">
        <v>468</v>
      </c>
      <c r="F235" s="148">
        <v>0</v>
      </c>
      <c r="G235" s="148">
        <v>0</v>
      </c>
    </row>
    <row r="236" spans="1:7" x14ac:dyDescent="0.25">
      <c r="A236" s="139" t="s">
        <v>700</v>
      </c>
      <c r="B236" s="140" t="s">
        <v>730</v>
      </c>
      <c r="C236" s="141" t="s">
        <v>195</v>
      </c>
      <c r="D236" s="142" t="s">
        <v>753</v>
      </c>
      <c r="E236" s="148">
        <v>468</v>
      </c>
      <c r="F236" s="148">
        <v>0</v>
      </c>
      <c r="G236" s="148">
        <v>0</v>
      </c>
    </row>
    <row r="237" spans="1:7" ht="120.75" customHeight="1" x14ac:dyDescent="0.25">
      <c r="A237" s="139" t="s">
        <v>270</v>
      </c>
      <c r="B237" s="140" t="s">
        <v>729</v>
      </c>
      <c r="C237" s="141" t="s">
        <v>187</v>
      </c>
      <c r="D237" s="142"/>
      <c r="E237" s="148">
        <v>22110.982</v>
      </c>
      <c r="F237" s="148">
        <v>20609.661</v>
      </c>
      <c r="G237" s="148">
        <v>20252.661</v>
      </c>
    </row>
    <row r="238" spans="1:7" ht="44.25" customHeight="1" x14ac:dyDescent="0.25">
      <c r="A238" s="139" t="s">
        <v>208</v>
      </c>
      <c r="B238" s="140" t="s">
        <v>729</v>
      </c>
      <c r="C238" s="141" t="s">
        <v>209</v>
      </c>
      <c r="D238" s="142"/>
      <c r="E238" s="148">
        <v>22110.982</v>
      </c>
      <c r="F238" s="148">
        <v>20609.661</v>
      </c>
      <c r="G238" s="148">
        <v>20252.661</v>
      </c>
    </row>
    <row r="239" spans="1:7" x14ac:dyDescent="0.25">
      <c r="A239" s="139" t="s">
        <v>700</v>
      </c>
      <c r="B239" s="140" t="s">
        <v>729</v>
      </c>
      <c r="C239" s="141" t="s">
        <v>209</v>
      </c>
      <c r="D239" s="142" t="s">
        <v>753</v>
      </c>
      <c r="E239" s="148">
        <v>22110.982</v>
      </c>
      <c r="F239" s="148">
        <v>20609.661</v>
      </c>
      <c r="G239" s="148">
        <v>20252.661</v>
      </c>
    </row>
    <row r="240" spans="1:7" ht="18" customHeight="1" x14ac:dyDescent="0.25">
      <c r="A240" s="139" t="s">
        <v>728</v>
      </c>
      <c r="B240" s="140" t="s">
        <v>727</v>
      </c>
      <c r="C240" s="141" t="s">
        <v>187</v>
      </c>
      <c r="D240" s="142"/>
      <c r="E240" s="148">
        <v>17687.40684</v>
      </c>
      <c r="F240" s="148">
        <v>13018.179</v>
      </c>
      <c r="G240" s="148">
        <v>13314.672</v>
      </c>
    </row>
    <row r="241" spans="1:7" ht="28.5" customHeight="1" x14ac:dyDescent="0.25">
      <c r="A241" s="139" t="s">
        <v>726</v>
      </c>
      <c r="B241" s="140" t="s">
        <v>725</v>
      </c>
      <c r="C241" s="141" t="s">
        <v>187</v>
      </c>
      <c r="D241" s="142"/>
      <c r="E241" s="148">
        <v>1038</v>
      </c>
      <c r="F241" s="148">
        <v>222</v>
      </c>
      <c r="G241" s="148">
        <v>222</v>
      </c>
    </row>
    <row r="242" spans="1:7" ht="14.25" customHeight="1" x14ac:dyDescent="0.25">
      <c r="A242" s="139" t="s">
        <v>194</v>
      </c>
      <c r="B242" s="140" t="s">
        <v>725</v>
      </c>
      <c r="C242" s="141" t="s">
        <v>195</v>
      </c>
      <c r="D242" s="142"/>
      <c r="E242" s="148">
        <v>1038</v>
      </c>
      <c r="F242" s="148">
        <v>222</v>
      </c>
      <c r="G242" s="148">
        <v>222</v>
      </c>
    </row>
    <row r="243" spans="1:7" x14ac:dyDescent="0.25">
      <c r="A243" s="139" t="s">
        <v>700</v>
      </c>
      <c r="B243" s="140" t="s">
        <v>725</v>
      </c>
      <c r="C243" s="141" t="s">
        <v>195</v>
      </c>
      <c r="D243" s="142" t="s">
        <v>753</v>
      </c>
      <c r="E243" s="148">
        <v>1038</v>
      </c>
      <c r="F243" s="148">
        <v>222</v>
      </c>
      <c r="G243" s="148">
        <v>222</v>
      </c>
    </row>
    <row r="244" spans="1:7" x14ac:dyDescent="0.25">
      <c r="A244" s="139" t="s">
        <v>200</v>
      </c>
      <c r="B244" s="140" t="s">
        <v>306</v>
      </c>
      <c r="C244" s="141" t="s">
        <v>187</v>
      </c>
      <c r="D244" s="142"/>
      <c r="E244" s="148">
        <v>16.5</v>
      </c>
      <c r="F244" s="148">
        <v>10</v>
      </c>
      <c r="G244" s="148">
        <v>10</v>
      </c>
    </row>
    <row r="245" spans="1:7" ht="12.75" customHeight="1" x14ac:dyDescent="0.25">
      <c r="A245" s="139" t="s">
        <v>194</v>
      </c>
      <c r="B245" s="140" t="s">
        <v>306</v>
      </c>
      <c r="C245" s="141" t="s">
        <v>195</v>
      </c>
      <c r="D245" s="142"/>
      <c r="E245" s="148">
        <v>16.5</v>
      </c>
      <c r="F245" s="148">
        <v>10</v>
      </c>
      <c r="G245" s="148">
        <v>10</v>
      </c>
    </row>
    <row r="246" spans="1:7" ht="15.75" customHeight="1" x14ac:dyDescent="0.25">
      <c r="A246" s="139" t="s">
        <v>697</v>
      </c>
      <c r="B246" s="140" t="s">
        <v>306</v>
      </c>
      <c r="C246" s="141" t="s">
        <v>195</v>
      </c>
      <c r="D246" s="142" t="s">
        <v>747</v>
      </c>
      <c r="E246" s="148">
        <v>16.5</v>
      </c>
      <c r="F246" s="148">
        <v>10</v>
      </c>
      <c r="G246" s="148">
        <v>10</v>
      </c>
    </row>
    <row r="247" spans="1:7" x14ac:dyDescent="0.25">
      <c r="A247" s="139" t="s">
        <v>202</v>
      </c>
      <c r="B247" s="140" t="s">
        <v>307</v>
      </c>
      <c r="C247" s="141" t="s">
        <v>187</v>
      </c>
      <c r="D247" s="142"/>
      <c r="E247" s="148">
        <v>3194.4968399999998</v>
      </c>
      <c r="F247" s="148">
        <v>540.71400000000006</v>
      </c>
      <c r="G247" s="148">
        <v>975.23699999999997</v>
      </c>
    </row>
    <row r="248" spans="1:7" ht="48" customHeight="1" x14ac:dyDescent="0.25">
      <c r="A248" s="139" t="s">
        <v>208</v>
      </c>
      <c r="B248" s="140" t="s">
        <v>307</v>
      </c>
      <c r="C248" s="141" t="s">
        <v>209</v>
      </c>
      <c r="D248" s="142"/>
      <c r="E248" s="148">
        <v>4.1920000000000002</v>
      </c>
      <c r="F248" s="148">
        <v>4.1920000000000002</v>
      </c>
      <c r="G248" s="148">
        <v>4.1920000000000002</v>
      </c>
    </row>
    <row r="249" spans="1:7" x14ac:dyDescent="0.25">
      <c r="A249" s="139" t="s">
        <v>700</v>
      </c>
      <c r="B249" s="140" t="s">
        <v>307</v>
      </c>
      <c r="C249" s="141" t="s">
        <v>209</v>
      </c>
      <c r="D249" s="142" t="s">
        <v>753</v>
      </c>
      <c r="E249" s="148">
        <v>4.1920000000000002</v>
      </c>
      <c r="F249" s="148">
        <v>4.1920000000000002</v>
      </c>
      <c r="G249" s="148">
        <v>4.1920000000000002</v>
      </c>
    </row>
    <row r="250" spans="1:7" ht="15" customHeight="1" x14ac:dyDescent="0.25">
      <c r="A250" s="139" t="s">
        <v>194</v>
      </c>
      <c r="B250" s="140" t="s">
        <v>307</v>
      </c>
      <c r="C250" s="141" t="s">
        <v>195</v>
      </c>
      <c r="D250" s="142"/>
      <c r="E250" s="148">
        <v>3167.7928400000001</v>
      </c>
      <c r="F250" s="148">
        <v>514.01</v>
      </c>
      <c r="G250" s="148">
        <v>948.53300000000002</v>
      </c>
    </row>
    <row r="251" spans="1:7" x14ac:dyDescent="0.25">
      <c r="A251" s="139" t="s">
        <v>700</v>
      </c>
      <c r="B251" s="140" t="s">
        <v>307</v>
      </c>
      <c r="C251" s="141" t="s">
        <v>195</v>
      </c>
      <c r="D251" s="142" t="s">
        <v>753</v>
      </c>
      <c r="E251" s="148">
        <v>3167.7928400000001</v>
      </c>
      <c r="F251" s="148">
        <v>514.01</v>
      </c>
      <c r="G251" s="148">
        <v>948.53300000000002</v>
      </c>
    </row>
    <row r="252" spans="1:7" x14ac:dyDescent="0.25">
      <c r="A252" s="139" t="s">
        <v>204</v>
      </c>
      <c r="B252" s="140" t="s">
        <v>307</v>
      </c>
      <c r="C252" s="141" t="s">
        <v>205</v>
      </c>
      <c r="D252" s="142"/>
      <c r="E252" s="148">
        <v>22.512</v>
      </c>
      <c r="F252" s="148">
        <v>22.512</v>
      </c>
      <c r="G252" s="148">
        <v>22.512</v>
      </c>
    </row>
    <row r="253" spans="1:7" x14ac:dyDescent="0.25">
      <c r="A253" s="139" t="s">
        <v>700</v>
      </c>
      <c r="B253" s="140" t="s">
        <v>307</v>
      </c>
      <c r="C253" s="141" t="s">
        <v>205</v>
      </c>
      <c r="D253" s="142" t="s">
        <v>753</v>
      </c>
      <c r="E253" s="148">
        <v>22.512</v>
      </c>
      <c r="F253" s="148">
        <v>22.512</v>
      </c>
      <c r="G253" s="148">
        <v>22.512</v>
      </c>
    </row>
    <row r="254" spans="1:7" x14ac:dyDescent="0.25">
      <c r="A254" s="139" t="s">
        <v>214</v>
      </c>
      <c r="B254" s="140" t="s">
        <v>308</v>
      </c>
      <c r="C254" s="141" t="s">
        <v>187</v>
      </c>
      <c r="D254" s="142"/>
      <c r="E254" s="148">
        <v>300</v>
      </c>
      <c r="F254" s="148">
        <v>0</v>
      </c>
      <c r="G254" s="148">
        <v>0</v>
      </c>
    </row>
    <row r="255" spans="1:7" ht="12.75" customHeight="1" x14ac:dyDescent="0.25">
      <c r="A255" s="139" t="s">
        <v>194</v>
      </c>
      <c r="B255" s="140" t="s">
        <v>308</v>
      </c>
      <c r="C255" s="141" t="s">
        <v>195</v>
      </c>
      <c r="D255" s="142"/>
      <c r="E255" s="148">
        <v>300</v>
      </c>
      <c r="F255" s="148">
        <v>0</v>
      </c>
      <c r="G255" s="148">
        <v>0</v>
      </c>
    </row>
    <row r="256" spans="1:7" x14ac:dyDescent="0.25">
      <c r="A256" s="139" t="s">
        <v>700</v>
      </c>
      <c r="B256" s="140" t="s">
        <v>308</v>
      </c>
      <c r="C256" s="141" t="s">
        <v>195</v>
      </c>
      <c r="D256" s="142" t="s">
        <v>753</v>
      </c>
      <c r="E256" s="148">
        <v>300</v>
      </c>
      <c r="F256" s="148">
        <v>0</v>
      </c>
      <c r="G256" s="148">
        <v>0</v>
      </c>
    </row>
    <row r="257" spans="1:7" ht="120.75" customHeight="1" x14ac:dyDescent="0.25">
      <c r="A257" s="139" t="s">
        <v>270</v>
      </c>
      <c r="B257" s="140" t="s">
        <v>309</v>
      </c>
      <c r="C257" s="141" t="s">
        <v>187</v>
      </c>
      <c r="D257" s="142"/>
      <c r="E257" s="148">
        <v>13138.41</v>
      </c>
      <c r="F257" s="148">
        <v>12245.465</v>
      </c>
      <c r="G257" s="148">
        <v>12107.434999999999</v>
      </c>
    </row>
    <row r="258" spans="1:7" ht="45.75" customHeight="1" x14ac:dyDescent="0.25">
      <c r="A258" s="139" t="s">
        <v>208</v>
      </c>
      <c r="B258" s="140" t="s">
        <v>309</v>
      </c>
      <c r="C258" s="141" t="s">
        <v>209</v>
      </c>
      <c r="D258" s="142"/>
      <c r="E258" s="148">
        <v>13138.41</v>
      </c>
      <c r="F258" s="148">
        <v>12245.465</v>
      </c>
      <c r="G258" s="148">
        <v>12107.434999999999</v>
      </c>
    </row>
    <row r="259" spans="1:7" x14ac:dyDescent="0.25">
      <c r="A259" s="139" t="s">
        <v>700</v>
      </c>
      <c r="B259" s="140" t="s">
        <v>309</v>
      </c>
      <c r="C259" s="141" t="s">
        <v>209</v>
      </c>
      <c r="D259" s="142" t="s">
        <v>753</v>
      </c>
      <c r="E259" s="148">
        <v>13138.41</v>
      </c>
      <c r="F259" s="148">
        <v>12245.465</v>
      </c>
      <c r="G259" s="148">
        <v>12107.434999999999</v>
      </c>
    </row>
    <row r="260" spans="1:7" ht="31.5" x14ac:dyDescent="0.25">
      <c r="A260" s="139" t="s">
        <v>310</v>
      </c>
      <c r="B260" s="140" t="s">
        <v>311</v>
      </c>
      <c r="C260" s="141" t="s">
        <v>187</v>
      </c>
      <c r="D260" s="142"/>
      <c r="E260" s="148">
        <v>12086.732460000001</v>
      </c>
      <c r="F260" s="148">
        <v>17821.266079999998</v>
      </c>
      <c r="G260" s="148">
        <v>10467.598</v>
      </c>
    </row>
    <row r="261" spans="1:7" x14ac:dyDescent="0.25">
      <c r="A261" s="139" t="s">
        <v>312</v>
      </c>
      <c r="B261" s="140" t="s">
        <v>313</v>
      </c>
      <c r="C261" s="141" t="s">
        <v>187</v>
      </c>
      <c r="D261" s="142"/>
      <c r="E261" s="148">
        <v>21</v>
      </c>
      <c r="F261" s="148">
        <v>21</v>
      </c>
      <c r="G261" s="148">
        <v>21</v>
      </c>
    </row>
    <row r="262" spans="1:7" x14ac:dyDescent="0.25">
      <c r="A262" s="139" t="s">
        <v>243</v>
      </c>
      <c r="B262" s="140">
        <v>6210420010</v>
      </c>
      <c r="C262" s="141" t="s">
        <v>244</v>
      </c>
      <c r="D262" s="142"/>
      <c r="E262" s="148">
        <v>21</v>
      </c>
      <c r="F262" s="148">
        <v>21</v>
      </c>
      <c r="G262" s="148">
        <v>21</v>
      </c>
    </row>
    <row r="263" spans="1:7" x14ac:dyDescent="0.25">
      <c r="A263" s="139" t="s">
        <v>720</v>
      </c>
      <c r="B263" s="140">
        <v>6210420010</v>
      </c>
      <c r="C263" s="141" t="s">
        <v>244</v>
      </c>
      <c r="D263" s="142" t="s">
        <v>750</v>
      </c>
      <c r="E263" s="148">
        <v>21</v>
      </c>
      <c r="F263" s="148">
        <v>21</v>
      </c>
      <c r="G263" s="148">
        <v>21</v>
      </c>
    </row>
    <row r="264" spans="1:7" x14ac:dyDescent="0.25">
      <c r="A264" s="139" t="s">
        <v>202</v>
      </c>
      <c r="B264" s="140" t="s">
        <v>314</v>
      </c>
      <c r="C264" s="141" t="s">
        <v>187</v>
      </c>
      <c r="D264" s="142"/>
      <c r="E264" s="148">
        <v>612.27978000000007</v>
      </c>
      <c r="F264" s="148">
        <v>259.09899999999999</v>
      </c>
      <c r="G264" s="148">
        <v>330.72500000000002</v>
      </c>
    </row>
    <row r="265" spans="1:7" ht="46.5" customHeight="1" x14ac:dyDescent="0.25">
      <c r="A265" s="139" t="s">
        <v>208</v>
      </c>
      <c r="B265" s="140" t="s">
        <v>314</v>
      </c>
      <c r="C265" s="141" t="s">
        <v>209</v>
      </c>
      <c r="D265" s="142"/>
      <c r="E265" s="148">
        <v>0.15214</v>
      </c>
      <c r="F265" s="148">
        <v>0</v>
      </c>
      <c r="G265" s="148">
        <v>0</v>
      </c>
    </row>
    <row r="266" spans="1:7" x14ac:dyDescent="0.25">
      <c r="A266" s="139" t="s">
        <v>720</v>
      </c>
      <c r="B266" s="140" t="s">
        <v>314</v>
      </c>
      <c r="C266" s="141" t="s">
        <v>209</v>
      </c>
      <c r="D266" s="142" t="s">
        <v>750</v>
      </c>
      <c r="E266" s="148">
        <v>0.15214</v>
      </c>
      <c r="F266" s="148">
        <v>0</v>
      </c>
      <c r="G266" s="148">
        <v>0</v>
      </c>
    </row>
    <row r="267" spans="1:7" ht="17.25" customHeight="1" x14ac:dyDescent="0.25">
      <c r="A267" s="139" t="s">
        <v>194</v>
      </c>
      <c r="B267" s="140" t="s">
        <v>314</v>
      </c>
      <c r="C267" s="141" t="s">
        <v>195</v>
      </c>
      <c r="D267" s="142"/>
      <c r="E267" s="148">
        <v>515.05128999999999</v>
      </c>
      <c r="F267" s="148">
        <v>166.50700000000001</v>
      </c>
      <c r="G267" s="148">
        <v>238.13300000000001</v>
      </c>
    </row>
    <row r="268" spans="1:7" x14ac:dyDescent="0.25">
      <c r="A268" s="139" t="s">
        <v>720</v>
      </c>
      <c r="B268" s="140" t="s">
        <v>314</v>
      </c>
      <c r="C268" s="141" t="s">
        <v>195</v>
      </c>
      <c r="D268" s="142" t="s">
        <v>750</v>
      </c>
      <c r="E268" s="148">
        <v>515.05128999999999</v>
      </c>
      <c r="F268" s="148">
        <v>166.50700000000001</v>
      </c>
      <c r="G268" s="148">
        <v>238.13300000000001</v>
      </c>
    </row>
    <row r="269" spans="1:7" x14ac:dyDescent="0.25">
      <c r="A269" s="139" t="s">
        <v>204</v>
      </c>
      <c r="B269" s="140" t="s">
        <v>314</v>
      </c>
      <c r="C269" s="141" t="s">
        <v>205</v>
      </c>
      <c r="D269" s="142"/>
      <c r="E269" s="148">
        <v>97.076350000000005</v>
      </c>
      <c r="F269" s="148">
        <v>92.591999999999999</v>
      </c>
      <c r="G269" s="148">
        <v>92.591999999999999</v>
      </c>
    </row>
    <row r="270" spans="1:7" x14ac:dyDescent="0.25">
      <c r="A270" s="139" t="s">
        <v>720</v>
      </c>
      <c r="B270" s="140" t="s">
        <v>314</v>
      </c>
      <c r="C270" s="141" t="s">
        <v>205</v>
      </c>
      <c r="D270" s="142" t="s">
        <v>750</v>
      </c>
      <c r="E270" s="148">
        <v>97.076350000000005</v>
      </c>
      <c r="F270" s="148">
        <v>92.591999999999999</v>
      </c>
      <c r="G270" s="148">
        <v>92.591999999999999</v>
      </c>
    </row>
    <row r="271" spans="1:7" ht="31.5" hidden="1" x14ac:dyDescent="0.25">
      <c r="A271" s="139" t="s">
        <v>315</v>
      </c>
      <c r="B271" s="140" t="s">
        <v>316</v>
      </c>
      <c r="C271" s="141" t="s">
        <v>187</v>
      </c>
      <c r="D271" s="142"/>
      <c r="E271" s="148">
        <v>0</v>
      </c>
      <c r="F271" s="148">
        <v>7240.2940799999997</v>
      </c>
      <c r="G271" s="148">
        <v>0</v>
      </c>
    </row>
    <row r="272" spans="1:7" ht="16.5" hidden="1" customHeight="1" x14ac:dyDescent="0.25">
      <c r="A272" s="139" t="s">
        <v>194</v>
      </c>
      <c r="B272" s="140" t="s">
        <v>316</v>
      </c>
      <c r="C272" s="141" t="s">
        <v>195</v>
      </c>
      <c r="D272" s="142"/>
      <c r="E272" s="148">
        <v>0</v>
      </c>
      <c r="F272" s="148">
        <v>7240.2940799999997</v>
      </c>
      <c r="G272" s="148">
        <v>0</v>
      </c>
    </row>
    <row r="273" spans="1:7" hidden="1" x14ac:dyDescent="0.25">
      <c r="A273" s="139" t="s">
        <v>720</v>
      </c>
      <c r="B273" s="140" t="s">
        <v>316</v>
      </c>
      <c r="C273" s="141" t="s">
        <v>195</v>
      </c>
      <c r="D273" s="142" t="s">
        <v>750</v>
      </c>
      <c r="E273" s="148">
        <v>0</v>
      </c>
      <c r="F273" s="148">
        <v>7240.2940799999997</v>
      </c>
      <c r="G273" s="148">
        <v>0</v>
      </c>
    </row>
    <row r="274" spans="1:7" x14ac:dyDescent="0.25">
      <c r="A274" s="139" t="s">
        <v>214</v>
      </c>
      <c r="B274" s="140" t="s">
        <v>317</v>
      </c>
      <c r="C274" s="141" t="s">
        <v>187</v>
      </c>
      <c r="D274" s="142"/>
      <c r="E274" s="148">
        <v>219</v>
      </c>
      <c r="F274" s="148">
        <v>0</v>
      </c>
      <c r="G274" s="148">
        <v>0</v>
      </c>
    </row>
    <row r="275" spans="1:7" ht="15" customHeight="1" x14ac:dyDescent="0.25">
      <c r="A275" s="139" t="s">
        <v>194</v>
      </c>
      <c r="B275" s="140" t="s">
        <v>317</v>
      </c>
      <c r="C275" s="141" t="s">
        <v>195</v>
      </c>
      <c r="D275" s="142"/>
      <c r="E275" s="148">
        <v>219</v>
      </c>
      <c r="F275" s="148">
        <v>0</v>
      </c>
      <c r="G275" s="148">
        <v>0</v>
      </c>
    </row>
    <row r="276" spans="1:7" x14ac:dyDescent="0.25">
      <c r="A276" s="139" t="s">
        <v>720</v>
      </c>
      <c r="B276" s="140" t="s">
        <v>317</v>
      </c>
      <c r="C276" s="141" t="s">
        <v>195</v>
      </c>
      <c r="D276" s="142" t="s">
        <v>750</v>
      </c>
      <c r="E276" s="148">
        <v>219</v>
      </c>
      <c r="F276" s="148">
        <v>0</v>
      </c>
      <c r="G276" s="148">
        <v>0</v>
      </c>
    </row>
    <row r="277" spans="1:7" ht="123.75" customHeight="1" x14ac:dyDescent="0.25">
      <c r="A277" s="139" t="s">
        <v>270</v>
      </c>
      <c r="B277" s="140" t="s">
        <v>318</v>
      </c>
      <c r="C277" s="141" t="s">
        <v>187</v>
      </c>
      <c r="D277" s="142"/>
      <c r="E277" s="148">
        <v>11234.45268</v>
      </c>
      <c r="F277" s="148">
        <v>10300.873</v>
      </c>
      <c r="G277" s="148">
        <v>10115.873</v>
      </c>
    </row>
    <row r="278" spans="1:7" ht="47.25" customHeight="1" x14ac:dyDescent="0.25">
      <c r="A278" s="139" t="s">
        <v>208</v>
      </c>
      <c r="B278" s="140" t="s">
        <v>318</v>
      </c>
      <c r="C278" s="141" t="s">
        <v>209</v>
      </c>
      <c r="D278" s="142"/>
      <c r="E278" s="148">
        <v>11234.45268</v>
      </c>
      <c r="F278" s="148">
        <v>10300.873</v>
      </c>
      <c r="G278" s="148">
        <v>10115.873</v>
      </c>
    </row>
    <row r="279" spans="1:7" x14ac:dyDescent="0.25">
      <c r="A279" s="139" t="s">
        <v>720</v>
      </c>
      <c r="B279" s="140" t="s">
        <v>318</v>
      </c>
      <c r="C279" s="141" t="s">
        <v>209</v>
      </c>
      <c r="D279" s="142" t="s">
        <v>750</v>
      </c>
      <c r="E279" s="148">
        <v>11234.45268</v>
      </c>
      <c r="F279" s="148">
        <v>10300.873</v>
      </c>
      <c r="G279" s="148">
        <v>10115.873</v>
      </c>
    </row>
    <row r="280" spans="1:7" ht="31.5" x14ac:dyDescent="0.25">
      <c r="A280" s="139" t="s">
        <v>319</v>
      </c>
      <c r="B280" s="140" t="s">
        <v>320</v>
      </c>
      <c r="C280" s="141" t="s">
        <v>187</v>
      </c>
      <c r="D280" s="142"/>
      <c r="E280" s="148">
        <v>0</v>
      </c>
      <c r="F280" s="148">
        <v>240</v>
      </c>
      <c r="G280" s="148">
        <v>0</v>
      </c>
    </row>
    <row r="281" spans="1:7" x14ac:dyDescent="0.25">
      <c r="A281" s="139" t="s">
        <v>321</v>
      </c>
      <c r="B281" s="140" t="s">
        <v>322</v>
      </c>
      <c r="C281" s="141" t="s">
        <v>187</v>
      </c>
      <c r="D281" s="142"/>
      <c r="E281" s="148">
        <v>0</v>
      </c>
      <c r="F281" s="148">
        <v>240</v>
      </c>
      <c r="G281" s="148">
        <v>0</v>
      </c>
    </row>
    <row r="282" spans="1:7" ht="18" customHeight="1" x14ac:dyDescent="0.25">
      <c r="A282" s="139" t="s">
        <v>194</v>
      </c>
      <c r="B282" s="140" t="s">
        <v>322</v>
      </c>
      <c r="C282" s="141" t="s">
        <v>195</v>
      </c>
      <c r="D282" s="142"/>
      <c r="E282" s="148">
        <v>0</v>
      </c>
      <c r="F282" s="148">
        <v>240</v>
      </c>
      <c r="G282" s="148">
        <v>0</v>
      </c>
    </row>
    <row r="283" spans="1:7" x14ac:dyDescent="0.25">
      <c r="A283" s="139" t="s">
        <v>700</v>
      </c>
      <c r="B283" s="140" t="s">
        <v>322</v>
      </c>
      <c r="C283" s="141" t="s">
        <v>195</v>
      </c>
      <c r="D283" s="142" t="s">
        <v>753</v>
      </c>
      <c r="E283" s="148">
        <v>0</v>
      </c>
      <c r="F283" s="148">
        <v>240</v>
      </c>
      <c r="G283" s="148">
        <v>0</v>
      </c>
    </row>
    <row r="284" spans="1:7" ht="31.5" x14ac:dyDescent="0.25">
      <c r="A284" s="139" t="s">
        <v>323</v>
      </c>
      <c r="B284" s="140" t="s">
        <v>324</v>
      </c>
      <c r="C284" s="141" t="s">
        <v>187</v>
      </c>
      <c r="D284" s="142"/>
      <c r="E284" s="148">
        <v>2084.837</v>
      </c>
      <c r="F284" s="148">
        <v>1867.202</v>
      </c>
      <c r="G284" s="148">
        <v>1838.202</v>
      </c>
    </row>
    <row r="285" spans="1:7" x14ac:dyDescent="0.25">
      <c r="A285" s="139" t="s">
        <v>325</v>
      </c>
      <c r="B285" s="140" t="s">
        <v>326</v>
      </c>
      <c r="C285" s="141" t="s">
        <v>187</v>
      </c>
      <c r="D285" s="142"/>
      <c r="E285" s="148">
        <v>2084.837</v>
      </c>
      <c r="F285" s="148">
        <v>1867.202</v>
      </c>
      <c r="G285" s="148">
        <v>1838.202</v>
      </c>
    </row>
    <row r="286" spans="1:7" x14ac:dyDescent="0.25">
      <c r="A286" s="139" t="s">
        <v>327</v>
      </c>
      <c r="B286" s="140" t="s">
        <v>328</v>
      </c>
      <c r="C286" s="141" t="s">
        <v>187</v>
      </c>
      <c r="D286" s="142"/>
      <c r="E286" s="148">
        <v>17.899999999999999</v>
      </c>
      <c r="F286" s="148">
        <v>0.9</v>
      </c>
      <c r="G286" s="148">
        <v>0.9</v>
      </c>
    </row>
    <row r="287" spans="1:7" ht="14.25" customHeight="1" x14ac:dyDescent="0.25">
      <c r="A287" s="139" t="s">
        <v>194</v>
      </c>
      <c r="B287" s="140" t="s">
        <v>328</v>
      </c>
      <c r="C287" s="141" t="s">
        <v>195</v>
      </c>
      <c r="D287" s="142"/>
      <c r="E287" s="148">
        <v>17.899999999999999</v>
      </c>
      <c r="F287" s="148">
        <v>0.9</v>
      </c>
      <c r="G287" s="148">
        <v>0.9</v>
      </c>
    </row>
    <row r="288" spans="1:7" x14ac:dyDescent="0.25">
      <c r="A288" s="139" t="s">
        <v>724</v>
      </c>
      <c r="B288" s="140" t="s">
        <v>328</v>
      </c>
      <c r="C288" s="141" t="s">
        <v>195</v>
      </c>
      <c r="D288" s="142" t="s">
        <v>753</v>
      </c>
      <c r="E288" s="148">
        <v>17.899999999999999</v>
      </c>
      <c r="F288" s="148">
        <v>0.9</v>
      </c>
      <c r="G288" s="148">
        <v>0.9</v>
      </c>
    </row>
    <row r="289" spans="1:7" ht="118.5" customHeight="1" x14ac:dyDescent="0.25">
      <c r="A289" s="139" t="s">
        <v>270</v>
      </c>
      <c r="B289" s="140" t="s">
        <v>329</v>
      </c>
      <c r="C289" s="141" t="s">
        <v>187</v>
      </c>
      <c r="D289" s="142"/>
      <c r="E289" s="148">
        <v>2066.9369999999999</v>
      </c>
      <c r="F289" s="148">
        <v>1866.3019999999999</v>
      </c>
      <c r="G289" s="148">
        <v>1837.3019999999999</v>
      </c>
    </row>
    <row r="290" spans="1:7" ht="44.25" customHeight="1" x14ac:dyDescent="0.25">
      <c r="A290" s="139" t="s">
        <v>208</v>
      </c>
      <c r="B290" s="140" t="s">
        <v>329</v>
      </c>
      <c r="C290" s="141" t="s">
        <v>209</v>
      </c>
      <c r="D290" s="142"/>
      <c r="E290" s="148">
        <v>2066.9369999999999</v>
      </c>
      <c r="F290" s="148">
        <v>1866.3019999999999</v>
      </c>
      <c r="G290" s="148">
        <v>1837.3019999999999</v>
      </c>
    </row>
    <row r="291" spans="1:7" x14ac:dyDescent="0.25">
      <c r="A291" s="139" t="s">
        <v>724</v>
      </c>
      <c r="B291" s="140" t="s">
        <v>329</v>
      </c>
      <c r="C291" s="141" t="s">
        <v>209</v>
      </c>
      <c r="D291" s="142" t="s">
        <v>753</v>
      </c>
      <c r="E291" s="148">
        <v>2066.9369999999999</v>
      </c>
      <c r="F291" s="148">
        <v>1866.3019999999999</v>
      </c>
      <c r="G291" s="148">
        <v>1837.3019999999999</v>
      </c>
    </row>
    <row r="292" spans="1:7" ht="31.5" customHeight="1" x14ac:dyDescent="0.25">
      <c r="A292" s="153" t="s">
        <v>330</v>
      </c>
      <c r="B292" s="154" t="s">
        <v>331</v>
      </c>
      <c r="C292" s="155" t="s">
        <v>187</v>
      </c>
      <c r="D292" s="145"/>
      <c r="E292" s="149">
        <v>31918.185809999999</v>
      </c>
      <c r="F292" s="148">
        <v>24397.740989999998</v>
      </c>
      <c r="G292" s="148">
        <v>24651.620989999999</v>
      </c>
    </row>
    <row r="293" spans="1:7" ht="31.5" x14ac:dyDescent="0.25">
      <c r="A293" s="139" t="s">
        <v>332</v>
      </c>
      <c r="B293" s="140" t="s">
        <v>333</v>
      </c>
      <c r="C293" s="141" t="s">
        <v>187</v>
      </c>
      <c r="D293" s="142"/>
      <c r="E293" s="148">
        <v>599.81200000000001</v>
      </c>
      <c r="F293" s="148">
        <v>214.54300000000001</v>
      </c>
      <c r="G293" s="148">
        <v>214.54300000000001</v>
      </c>
    </row>
    <row r="294" spans="1:7" ht="31.5" x14ac:dyDescent="0.25">
      <c r="A294" s="139" t="s">
        <v>334</v>
      </c>
      <c r="B294" s="140" t="s">
        <v>335</v>
      </c>
      <c r="C294" s="141" t="s">
        <v>187</v>
      </c>
      <c r="D294" s="142"/>
      <c r="E294" s="148">
        <v>381.82</v>
      </c>
      <c r="F294" s="148">
        <v>0</v>
      </c>
      <c r="G294" s="148">
        <v>0</v>
      </c>
    </row>
    <row r="295" spans="1:7" ht="31.5" x14ac:dyDescent="0.25">
      <c r="A295" s="139" t="s">
        <v>336</v>
      </c>
      <c r="B295" s="140" t="s">
        <v>337</v>
      </c>
      <c r="C295" s="141" t="s">
        <v>187</v>
      </c>
      <c r="D295" s="142"/>
      <c r="E295" s="148">
        <v>300</v>
      </c>
      <c r="F295" s="148">
        <v>0</v>
      </c>
      <c r="G295" s="148">
        <v>0</v>
      </c>
    </row>
    <row r="296" spans="1:7" ht="31.5" x14ac:dyDescent="0.25">
      <c r="A296" s="139" t="s">
        <v>338</v>
      </c>
      <c r="B296" s="140" t="s">
        <v>337</v>
      </c>
      <c r="C296" s="141" t="s">
        <v>339</v>
      </c>
      <c r="D296" s="142"/>
      <c r="E296" s="148">
        <v>300</v>
      </c>
      <c r="F296" s="148">
        <v>0</v>
      </c>
      <c r="G296" s="148">
        <v>0</v>
      </c>
    </row>
    <row r="297" spans="1:7" x14ac:dyDescent="0.25">
      <c r="A297" s="139" t="s">
        <v>693</v>
      </c>
      <c r="B297" s="140" t="s">
        <v>337</v>
      </c>
      <c r="C297" s="141" t="s">
        <v>339</v>
      </c>
      <c r="D297" s="142" t="s">
        <v>748</v>
      </c>
      <c r="E297" s="148">
        <v>300</v>
      </c>
      <c r="F297" s="148">
        <v>0</v>
      </c>
      <c r="G297" s="148">
        <v>0</v>
      </c>
    </row>
    <row r="298" spans="1:7" ht="80.25" customHeight="1" x14ac:dyDescent="0.25">
      <c r="A298" s="139" t="s">
        <v>340</v>
      </c>
      <c r="B298" s="140" t="s">
        <v>341</v>
      </c>
      <c r="C298" s="141" t="s">
        <v>187</v>
      </c>
      <c r="D298" s="142"/>
      <c r="E298" s="148">
        <v>81.819999999999993</v>
      </c>
      <c r="F298" s="148">
        <v>0</v>
      </c>
      <c r="G298" s="148">
        <v>0</v>
      </c>
    </row>
    <row r="299" spans="1:7" ht="31.5" x14ac:dyDescent="0.25">
      <c r="A299" s="139" t="s">
        <v>338</v>
      </c>
      <c r="B299" s="140" t="s">
        <v>341</v>
      </c>
      <c r="C299" s="141" t="s">
        <v>339</v>
      </c>
      <c r="D299" s="142"/>
      <c r="E299" s="148">
        <v>81.819999999999993</v>
      </c>
      <c r="F299" s="148">
        <v>0</v>
      </c>
      <c r="G299" s="148">
        <v>0</v>
      </c>
    </row>
    <row r="300" spans="1:7" x14ac:dyDescent="0.25">
      <c r="A300" s="139" t="s">
        <v>700</v>
      </c>
      <c r="B300" s="140" t="s">
        <v>341</v>
      </c>
      <c r="C300" s="141" t="s">
        <v>339</v>
      </c>
      <c r="D300" s="142" t="s">
        <v>753</v>
      </c>
      <c r="E300" s="148">
        <v>81.819999999999993</v>
      </c>
      <c r="F300" s="148">
        <v>0</v>
      </c>
      <c r="G300" s="148">
        <v>0</v>
      </c>
    </row>
    <row r="301" spans="1:7" ht="47.25" x14ac:dyDescent="0.25">
      <c r="A301" s="139" t="s">
        <v>342</v>
      </c>
      <c r="B301" s="140" t="s">
        <v>343</v>
      </c>
      <c r="C301" s="141" t="s">
        <v>187</v>
      </c>
      <c r="D301" s="142"/>
      <c r="E301" s="148">
        <v>114.54300000000001</v>
      </c>
      <c r="F301" s="148">
        <v>114.54300000000001</v>
      </c>
      <c r="G301" s="148">
        <v>114.54300000000001</v>
      </c>
    </row>
    <row r="302" spans="1:7" ht="31.5" x14ac:dyDescent="0.25">
      <c r="A302" s="139" t="s">
        <v>344</v>
      </c>
      <c r="B302" s="140" t="s">
        <v>345</v>
      </c>
      <c r="C302" s="141" t="s">
        <v>187</v>
      </c>
      <c r="D302" s="142"/>
      <c r="E302" s="148">
        <v>114.54300000000001</v>
      </c>
      <c r="F302" s="148">
        <v>114.54300000000001</v>
      </c>
      <c r="G302" s="148">
        <v>114.54300000000001</v>
      </c>
    </row>
    <row r="303" spans="1:7" ht="15" customHeight="1" x14ac:dyDescent="0.25">
      <c r="A303" s="139" t="s">
        <v>194</v>
      </c>
      <c r="B303" s="140" t="s">
        <v>345</v>
      </c>
      <c r="C303" s="141" t="s">
        <v>195</v>
      </c>
      <c r="D303" s="142"/>
      <c r="E303" s="148">
        <v>4.2</v>
      </c>
      <c r="F303" s="148">
        <v>4.2</v>
      </c>
      <c r="G303" s="148">
        <v>4.2</v>
      </c>
    </row>
    <row r="304" spans="1:7" x14ac:dyDescent="0.25">
      <c r="A304" s="139" t="s">
        <v>691</v>
      </c>
      <c r="B304" s="140" t="s">
        <v>345</v>
      </c>
      <c r="C304" s="141" t="s">
        <v>195</v>
      </c>
      <c r="D304" s="142" t="s">
        <v>754</v>
      </c>
      <c r="E304" s="148">
        <v>4.2</v>
      </c>
      <c r="F304" s="148">
        <v>4.2</v>
      </c>
      <c r="G304" s="148">
        <v>4.2</v>
      </c>
    </row>
    <row r="305" spans="1:7" x14ac:dyDescent="0.25">
      <c r="A305" s="139" t="s">
        <v>243</v>
      </c>
      <c r="B305" s="140" t="s">
        <v>345</v>
      </c>
      <c r="C305" s="141" t="s">
        <v>244</v>
      </c>
      <c r="D305" s="142"/>
      <c r="E305" s="148">
        <v>110.343</v>
      </c>
      <c r="F305" s="148">
        <v>110.343</v>
      </c>
      <c r="G305" s="148">
        <v>110.343</v>
      </c>
    </row>
    <row r="306" spans="1:7" x14ac:dyDescent="0.25">
      <c r="A306" s="139" t="s">
        <v>691</v>
      </c>
      <c r="B306" s="140" t="s">
        <v>345</v>
      </c>
      <c r="C306" s="141" t="s">
        <v>244</v>
      </c>
      <c r="D306" s="142" t="s">
        <v>755</v>
      </c>
      <c r="E306" s="148">
        <v>110.343</v>
      </c>
      <c r="F306" s="148">
        <v>110.343</v>
      </c>
      <c r="G306" s="148">
        <v>110.343</v>
      </c>
    </row>
    <row r="307" spans="1:7" ht="31.5" x14ac:dyDescent="0.25">
      <c r="A307" s="139" t="s">
        <v>346</v>
      </c>
      <c r="B307" s="140" t="s">
        <v>347</v>
      </c>
      <c r="C307" s="141" t="s">
        <v>187</v>
      </c>
      <c r="D307" s="142"/>
      <c r="E307" s="148">
        <v>103.449</v>
      </c>
      <c r="F307" s="148">
        <v>100</v>
      </c>
      <c r="G307" s="148">
        <v>100</v>
      </c>
    </row>
    <row r="308" spans="1:7" ht="47.25" x14ac:dyDescent="0.25">
      <c r="A308" s="139" t="s">
        <v>348</v>
      </c>
      <c r="B308" s="140" t="s">
        <v>349</v>
      </c>
      <c r="C308" s="141" t="s">
        <v>187</v>
      </c>
      <c r="D308" s="142"/>
      <c r="E308" s="148">
        <v>103.449</v>
      </c>
      <c r="F308" s="148">
        <v>100</v>
      </c>
      <c r="G308" s="148">
        <v>100</v>
      </c>
    </row>
    <row r="309" spans="1:7" x14ac:dyDescent="0.25">
      <c r="A309" s="139" t="s">
        <v>243</v>
      </c>
      <c r="B309" s="140" t="s">
        <v>349</v>
      </c>
      <c r="C309" s="141" t="s">
        <v>244</v>
      </c>
      <c r="D309" s="142"/>
      <c r="E309" s="148">
        <v>103.449</v>
      </c>
      <c r="F309" s="148">
        <v>100</v>
      </c>
      <c r="G309" s="148">
        <v>100</v>
      </c>
    </row>
    <row r="310" spans="1:7" x14ac:dyDescent="0.25">
      <c r="A310" s="139" t="s">
        <v>691</v>
      </c>
      <c r="B310" s="140" t="s">
        <v>349</v>
      </c>
      <c r="C310" s="141" t="s">
        <v>244</v>
      </c>
      <c r="D310" s="142" t="s">
        <v>754</v>
      </c>
      <c r="E310" s="148">
        <v>103.449</v>
      </c>
      <c r="F310" s="148">
        <v>100</v>
      </c>
      <c r="G310" s="148">
        <v>100</v>
      </c>
    </row>
    <row r="311" spans="1:7" ht="31.5" x14ac:dyDescent="0.25">
      <c r="A311" s="139" t="s">
        <v>350</v>
      </c>
      <c r="B311" s="140" t="s">
        <v>351</v>
      </c>
      <c r="C311" s="141" t="s">
        <v>187</v>
      </c>
      <c r="D311" s="142"/>
      <c r="E311" s="148">
        <v>2948.3364999999999</v>
      </c>
      <c r="F311" s="148">
        <v>4163.6000000000004</v>
      </c>
      <c r="G311" s="148">
        <v>4238.75</v>
      </c>
    </row>
    <row r="312" spans="1:7" ht="31.5" x14ac:dyDescent="0.25">
      <c r="A312" s="139" t="s">
        <v>352</v>
      </c>
      <c r="B312" s="140" t="s">
        <v>353</v>
      </c>
      <c r="C312" s="141" t="s">
        <v>187</v>
      </c>
      <c r="D312" s="142"/>
      <c r="E312" s="148">
        <v>665.53650000000005</v>
      </c>
      <c r="F312" s="148">
        <v>1880.8</v>
      </c>
      <c r="G312" s="148">
        <v>1955.95</v>
      </c>
    </row>
    <row r="313" spans="1:7" ht="47.25" x14ac:dyDescent="0.25">
      <c r="A313" s="139" t="s">
        <v>354</v>
      </c>
      <c r="B313" s="140" t="s">
        <v>355</v>
      </c>
      <c r="C313" s="141" t="s">
        <v>187</v>
      </c>
      <c r="D313" s="142"/>
      <c r="E313" s="148">
        <v>665.53650000000005</v>
      </c>
      <c r="F313" s="148">
        <v>1880.8</v>
      </c>
      <c r="G313" s="148">
        <v>1955.95</v>
      </c>
    </row>
    <row r="314" spans="1:7" ht="17.25" customHeight="1" x14ac:dyDescent="0.25">
      <c r="A314" s="139" t="s">
        <v>194</v>
      </c>
      <c r="B314" s="140" t="s">
        <v>355</v>
      </c>
      <c r="C314" s="141" t="s">
        <v>195</v>
      </c>
      <c r="D314" s="142"/>
      <c r="E314" s="148">
        <v>665.53650000000005</v>
      </c>
      <c r="F314" s="148">
        <v>1880.8</v>
      </c>
      <c r="G314" s="148">
        <v>1955.95</v>
      </c>
    </row>
    <row r="315" spans="1:7" x14ac:dyDescent="0.25">
      <c r="A315" s="139" t="s">
        <v>723</v>
      </c>
      <c r="B315" s="140" t="s">
        <v>355</v>
      </c>
      <c r="C315" s="141" t="s">
        <v>195</v>
      </c>
      <c r="D315" s="142" t="s">
        <v>756</v>
      </c>
      <c r="E315" s="148">
        <v>665.53650000000005</v>
      </c>
      <c r="F315" s="148">
        <v>1880.8</v>
      </c>
      <c r="G315" s="148">
        <v>1955.95</v>
      </c>
    </row>
    <row r="316" spans="1:7" ht="31.5" x14ac:dyDescent="0.25">
      <c r="A316" s="139" t="s">
        <v>356</v>
      </c>
      <c r="B316" s="140" t="s">
        <v>357</v>
      </c>
      <c r="C316" s="141" t="s">
        <v>187</v>
      </c>
      <c r="D316" s="142"/>
      <c r="E316" s="148">
        <v>2282.8000000000002</v>
      </c>
      <c r="F316" s="148">
        <v>2282.8000000000002</v>
      </c>
      <c r="G316" s="148">
        <v>2282.8000000000002</v>
      </c>
    </row>
    <row r="317" spans="1:7" ht="63" x14ac:dyDescent="0.25">
      <c r="A317" s="139" t="s">
        <v>358</v>
      </c>
      <c r="B317" s="140" t="s">
        <v>359</v>
      </c>
      <c r="C317" s="141" t="s">
        <v>187</v>
      </c>
      <c r="D317" s="142"/>
      <c r="E317" s="148">
        <v>2282.8000000000002</v>
      </c>
      <c r="F317" s="148">
        <v>2282.8000000000002</v>
      </c>
      <c r="G317" s="148">
        <v>2282.8000000000002</v>
      </c>
    </row>
    <row r="318" spans="1:7" ht="15" customHeight="1" x14ac:dyDescent="0.25">
      <c r="A318" s="139" t="s">
        <v>194</v>
      </c>
      <c r="B318" s="140" t="s">
        <v>359</v>
      </c>
      <c r="C318" s="141" t="s">
        <v>195</v>
      </c>
      <c r="D318" s="142"/>
      <c r="E318" s="148">
        <v>2282.8000000000002</v>
      </c>
      <c r="F318" s="148">
        <v>2282.8000000000002</v>
      </c>
      <c r="G318" s="148">
        <v>2282.8000000000002</v>
      </c>
    </row>
    <row r="319" spans="1:7" x14ac:dyDescent="0.25">
      <c r="A319" s="139" t="s">
        <v>722</v>
      </c>
      <c r="B319" s="140" t="s">
        <v>359</v>
      </c>
      <c r="C319" s="141" t="s">
        <v>195</v>
      </c>
      <c r="D319" s="142" t="s">
        <v>757</v>
      </c>
      <c r="E319" s="148">
        <v>2282.8000000000002</v>
      </c>
      <c r="F319" s="148">
        <v>2282.8000000000002</v>
      </c>
      <c r="G319" s="148">
        <v>2282.8000000000002</v>
      </c>
    </row>
    <row r="320" spans="1:7" ht="47.25" x14ac:dyDescent="0.25">
      <c r="A320" s="139" t="s">
        <v>360</v>
      </c>
      <c r="B320" s="140" t="s">
        <v>361</v>
      </c>
      <c r="C320" s="141" t="s">
        <v>187</v>
      </c>
      <c r="D320" s="142"/>
      <c r="E320" s="148">
        <v>267.10700000000003</v>
      </c>
      <c r="F320" s="148">
        <v>264.18</v>
      </c>
      <c r="G320" s="148">
        <v>504</v>
      </c>
    </row>
    <row r="321" spans="1:7" ht="31.5" x14ac:dyDescent="0.25">
      <c r="A321" s="139" t="s">
        <v>362</v>
      </c>
      <c r="B321" s="140" t="s">
        <v>363</v>
      </c>
      <c r="C321" s="141" t="s">
        <v>187</v>
      </c>
      <c r="D321" s="142"/>
      <c r="E321" s="148">
        <v>264.10700000000003</v>
      </c>
      <c r="F321" s="148">
        <v>261.18</v>
      </c>
      <c r="G321" s="148">
        <v>501</v>
      </c>
    </row>
    <row r="322" spans="1:7" ht="47.25" x14ac:dyDescent="0.25">
      <c r="A322" s="139" t="s">
        <v>287</v>
      </c>
      <c r="B322" s="140" t="s">
        <v>364</v>
      </c>
      <c r="C322" s="141" t="s">
        <v>187</v>
      </c>
      <c r="D322" s="142"/>
      <c r="E322" s="148">
        <v>264.10700000000003</v>
      </c>
      <c r="F322" s="148">
        <v>261.18</v>
      </c>
      <c r="G322" s="148">
        <v>501</v>
      </c>
    </row>
    <row r="323" spans="1:7" ht="15.75" customHeight="1" x14ac:dyDescent="0.25">
      <c r="A323" s="139" t="s">
        <v>194</v>
      </c>
      <c r="B323" s="140" t="s">
        <v>364</v>
      </c>
      <c r="C323" s="141" t="s">
        <v>195</v>
      </c>
      <c r="D323" s="142"/>
      <c r="E323" s="148">
        <v>264.10700000000003</v>
      </c>
      <c r="F323" s="148">
        <v>261.18</v>
      </c>
      <c r="G323" s="148">
        <v>501</v>
      </c>
    </row>
    <row r="324" spans="1:7" x14ac:dyDescent="0.25">
      <c r="A324" s="139" t="s">
        <v>721</v>
      </c>
      <c r="B324" s="140" t="s">
        <v>364</v>
      </c>
      <c r="C324" s="141" t="s">
        <v>195</v>
      </c>
      <c r="D324" s="142" t="s">
        <v>746</v>
      </c>
      <c r="E324" s="148">
        <v>0</v>
      </c>
      <c r="F324" s="148">
        <v>144.22499999999999</v>
      </c>
      <c r="G324" s="148">
        <v>20</v>
      </c>
    </row>
    <row r="325" spans="1:7" x14ac:dyDescent="0.25">
      <c r="A325" s="139" t="s">
        <v>693</v>
      </c>
      <c r="B325" s="140" t="s">
        <v>364</v>
      </c>
      <c r="C325" s="141" t="s">
        <v>195</v>
      </c>
      <c r="D325" s="142" t="s">
        <v>748</v>
      </c>
      <c r="E325" s="148">
        <v>178.62700000000001</v>
      </c>
      <c r="F325" s="148">
        <v>84.254999999999995</v>
      </c>
      <c r="G325" s="148">
        <v>470</v>
      </c>
    </row>
    <row r="326" spans="1:7" x14ac:dyDescent="0.25">
      <c r="A326" s="139" t="s">
        <v>720</v>
      </c>
      <c r="B326" s="140" t="s">
        <v>364</v>
      </c>
      <c r="C326" s="141" t="s">
        <v>195</v>
      </c>
      <c r="D326" s="142" t="s">
        <v>750</v>
      </c>
      <c r="E326" s="148">
        <v>39</v>
      </c>
      <c r="F326" s="148">
        <v>0</v>
      </c>
      <c r="G326" s="148">
        <v>11</v>
      </c>
    </row>
    <row r="327" spans="1:7" x14ac:dyDescent="0.25">
      <c r="A327" s="139" t="s">
        <v>708</v>
      </c>
      <c r="B327" s="140" t="s">
        <v>364</v>
      </c>
      <c r="C327" s="141" t="s">
        <v>195</v>
      </c>
      <c r="D327" s="142" t="s">
        <v>751</v>
      </c>
      <c r="E327" s="148">
        <v>15.7</v>
      </c>
      <c r="F327" s="148">
        <v>0.7</v>
      </c>
      <c r="G327" s="148">
        <v>0</v>
      </c>
    </row>
    <row r="328" spans="1:7" x14ac:dyDescent="0.25">
      <c r="A328" s="139" t="s">
        <v>700</v>
      </c>
      <c r="B328" s="140" t="s">
        <v>364</v>
      </c>
      <c r="C328" s="141" t="s">
        <v>195</v>
      </c>
      <c r="D328" s="142" t="s">
        <v>753</v>
      </c>
      <c r="E328" s="148">
        <v>30.78</v>
      </c>
      <c r="F328" s="148">
        <v>32</v>
      </c>
      <c r="G328" s="148">
        <v>0</v>
      </c>
    </row>
    <row r="329" spans="1:7" ht="47.25" x14ac:dyDescent="0.25">
      <c r="A329" s="139" t="s">
        <v>365</v>
      </c>
      <c r="B329" s="140" t="s">
        <v>366</v>
      </c>
      <c r="C329" s="141" t="s">
        <v>187</v>
      </c>
      <c r="D329" s="142"/>
      <c r="E329" s="148">
        <v>3</v>
      </c>
      <c r="F329" s="148">
        <v>3</v>
      </c>
      <c r="G329" s="148">
        <v>3</v>
      </c>
    </row>
    <row r="330" spans="1:7" ht="46.5" customHeight="1" x14ac:dyDescent="0.25">
      <c r="A330" s="139" t="s">
        <v>287</v>
      </c>
      <c r="B330" s="140" t="s">
        <v>367</v>
      </c>
      <c r="C330" s="141" t="s">
        <v>187</v>
      </c>
      <c r="D330" s="142"/>
      <c r="E330" s="148">
        <v>3</v>
      </c>
      <c r="F330" s="148">
        <v>3</v>
      </c>
      <c r="G330" s="148">
        <v>3</v>
      </c>
    </row>
    <row r="331" spans="1:7" ht="18" customHeight="1" x14ac:dyDescent="0.25">
      <c r="A331" s="139" t="s">
        <v>194</v>
      </c>
      <c r="B331" s="140" t="s">
        <v>367</v>
      </c>
      <c r="C331" s="141" t="s">
        <v>195</v>
      </c>
      <c r="D331" s="142"/>
      <c r="E331" s="148">
        <v>3</v>
      </c>
      <c r="F331" s="148">
        <v>3</v>
      </c>
      <c r="G331" s="148">
        <v>3</v>
      </c>
    </row>
    <row r="332" spans="1:7" ht="47.25" x14ac:dyDescent="0.25">
      <c r="A332" s="139" t="s">
        <v>709</v>
      </c>
      <c r="B332" s="140" t="s">
        <v>367</v>
      </c>
      <c r="C332" s="141" t="s">
        <v>195</v>
      </c>
      <c r="D332" s="142" t="s">
        <v>758</v>
      </c>
      <c r="E332" s="148">
        <v>3</v>
      </c>
      <c r="F332" s="148">
        <v>3</v>
      </c>
      <c r="G332" s="148">
        <v>3</v>
      </c>
    </row>
    <row r="333" spans="1:7" ht="28.5" customHeight="1" x14ac:dyDescent="0.25">
      <c r="A333" s="139" t="s">
        <v>368</v>
      </c>
      <c r="B333" s="140" t="s">
        <v>369</v>
      </c>
      <c r="C333" s="141" t="s">
        <v>187</v>
      </c>
      <c r="D333" s="142"/>
      <c r="E333" s="148">
        <v>27532.93031</v>
      </c>
      <c r="F333" s="148">
        <v>19755.417989999998</v>
      </c>
      <c r="G333" s="148">
        <v>19694.327989999998</v>
      </c>
    </row>
    <row r="334" spans="1:7" ht="31.5" x14ac:dyDescent="0.25">
      <c r="A334" s="139" t="s">
        <v>370</v>
      </c>
      <c r="B334" s="140" t="s">
        <v>371</v>
      </c>
      <c r="C334" s="141" t="s">
        <v>187</v>
      </c>
      <c r="D334" s="142"/>
      <c r="E334" s="148">
        <v>9438.836150000001</v>
      </c>
      <c r="F334" s="148">
        <v>7739.5179900000003</v>
      </c>
      <c r="G334" s="148">
        <v>7678.4279900000001</v>
      </c>
    </row>
    <row r="335" spans="1:7" ht="17.25" customHeight="1" x14ac:dyDescent="0.25">
      <c r="A335" s="139" t="s">
        <v>281</v>
      </c>
      <c r="B335" s="140" t="s">
        <v>372</v>
      </c>
      <c r="C335" s="141" t="s">
        <v>187</v>
      </c>
      <c r="D335" s="142"/>
      <c r="E335" s="148">
        <v>774.05648999999994</v>
      </c>
      <c r="F335" s="148">
        <v>762.55699000000004</v>
      </c>
      <c r="G335" s="148">
        <v>833.46699000000001</v>
      </c>
    </row>
    <row r="336" spans="1:7" ht="44.25" customHeight="1" x14ac:dyDescent="0.25">
      <c r="A336" s="139" t="s">
        <v>208</v>
      </c>
      <c r="B336" s="140" t="s">
        <v>372</v>
      </c>
      <c r="C336" s="141" t="s">
        <v>209</v>
      </c>
      <c r="D336" s="142"/>
      <c r="E336" s="148">
        <v>738.36898999999994</v>
      </c>
      <c r="F336" s="148">
        <v>738.36898999999994</v>
      </c>
      <c r="G336" s="148">
        <v>738.36898999999994</v>
      </c>
    </row>
    <row r="337" spans="1:7" x14ac:dyDescent="0.25">
      <c r="A337" s="139" t="s">
        <v>719</v>
      </c>
      <c r="B337" s="140" t="s">
        <v>372</v>
      </c>
      <c r="C337" s="141" t="s">
        <v>209</v>
      </c>
      <c r="D337" s="142" t="s">
        <v>759</v>
      </c>
      <c r="E337" s="148">
        <v>738.36898999999994</v>
      </c>
      <c r="F337" s="148">
        <v>738.36898999999994</v>
      </c>
      <c r="G337" s="148">
        <v>738.36898999999994</v>
      </c>
    </row>
    <row r="338" spans="1:7" ht="17.25" customHeight="1" x14ac:dyDescent="0.25">
      <c r="A338" s="139" t="s">
        <v>194</v>
      </c>
      <c r="B338" s="140" t="s">
        <v>372</v>
      </c>
      <c r="C338" s="141" t="s">
        <v>195</v>
      </c>
      <c r="D338" s="142"/>
      <c r="E338" s="148">
        <v>35.6875</v>
      </c>
      <c r="F338" s="148">
        <v>24.187999999999999</v>
      </c>
      <c r="G338" s="148">
        <v>95.097999999999999</v>
      </c>
    </row>
    <row r="339" spans="1:7" x14ac:dyDescent="0.25">
      <c r="A339" s="139" t="s">
        <v>719</v>
      </c>
      <c r="B339" s="140" t="s">
        <v>372</v>
      </c>
      <c r="C339" s="141" t="s">
        <v>195</v>
      </c>
      <c r="D339" s="142" t="s">
        <v>759</v>
      </c>
      <c r="E339" s="148">
        <v>35.6875</v>
      </c>
      <c r="F339" s="148">
        <v>24.187999999999999</v>
      </c>
      <c r="G339" s="148">
        <v>95.097999999999999</v>
      </c>
    </row>
    <row r="340" spans="1:7" ht="123.75" customHeight="1" x14ac:dyDescent="0.25">
      <c r="A340" s="139" t="s">
        <v>270</v>
      </c>
      <c r="B340" s="140" t="s">
        <v>373</v>
      </c>
      <c r="C340" s="141" t="s">
        <v>187</v>
      </c>
      <c r="D340" s="142"/>
      <c r="E340" s="148">
        <v>8664.7796600000001</v>
      </c>
      <c r="F340" s="148">
        <v>6976.9610000000002</v>
      </c>
      <c r="G340" s="148">
        <v>6844.9610000000002</v>
      </c>
    </row>
    <row r="341" spans="1:7" ht="44.25" customHeight="1" x14ac:dyDescent="0.25">
      <c r="A341" s="139" t="s">
        <v>208</v>
      </c>
      <c r="B341" s="140" t="s">
        <v>373</v>
      </c>
      <c r="C341" s="141" t="s">
        <v>209</v>
      </c>
      <c r="D341" s="142"/>
      <c r="E341" s="148">
        <v>8664.7796600000001</v>
      </c>
      <c r="F341" s="148">
        <v>6976.9610000000002</v>
      </c>
      <c r="G341" s="148">
        <v>6844.9610000000002</v>
      </c>
    </row>
    <row r="342" spans="1:7" x14ac:dyDescent="0.25">
      <c r="A342" s="139" t="s">
        <v>719</v>
      </c>
      <c r="B342" s="140" t="s">
        <v>373</v>
      </c>
      <c r="C342" s="141" t="s">
        <v>209</v>
      </c>
      <c r="D342" s="142" t="s">
        <v>759</v>
      </c>
      <c r="E342" s="148">
        <v>8664.7796600000001</v>
      </c>
      <c r="F342" s="148">
        <v>6976.9610000000002</v>
      </c>
      <c r="G342" s="148">
        <v>6844.9610000000002</v>
      </c>
    </row>
    <row r="343" spans="1:7" ht="31.5" x14ac:dyDescent="0.25">
      <c r="A343" s="139" t="s">
        <v>374</v>
      </c>
      <c r="B343" s="140" t="s">
        <v>375</v>
      </c>
      <c r="C343" s="141" t="s">
        <v>187</v>
      </c>
      <c r="D343" s="142"/>
      <c r="E343" s="148">
        <v>12078.6</v>
      </c>
      <c r="F343" s="148">
        <v>12015.9</v>
      </c>
      <c r="G343" s="148">
        <v>12015.9</v>
      </c>
    </row>
    <row r="344" spans="1:7" ht="33" customHeight="1" x14ac:dyDescent="0.25">
      <c r="A344" s="139" t="s">
        <v>376</v>
      </c>
      <c r="B344" s="140" t="s">
        <v>377</v>
      </c>
      <c r="C344" s="141" t="s">
        <v>187</v>
      </c>
      <c r="D344" s="142"/>
      <c r="E344" s="148">
        <v>12078.6</v>
      </c>
      <c r="F344" s="148">
        <v>12015.9</v>
      </c>
      <c r="G344" s="148">
        <v>12015.9</v>
      </c>
    </row>
    <row r="345" spans="1:7" ht="44.25" customHeight="1" x14ac:dyDescent="0.25">
      <c r="A345" s="139" t="s">
        <v>208</v>
      </c>
      <c r="B345" s="140" t="s">
        <v>377</v>
      </c>
      <c r="C345" s="141" t="s">
        <v>209</v>
      </c>
      <c r="D345" s="142"/>
      <c r="E345" s="148">
        <v>1190.7</v>
      </c>
      <c r="F345" s="148">
        <v>1128</v>
      </c>
      <c r="G345" s="148">
        <v>1128</v>
      </c>
    </row>
    <row r="346" spans="1:7" x14ac:dyDescent="0.25">
      <c r="A346" s="139" t="s">
        <v>719</v>
      </c>
      <c r="B346" s="140" t="s">
        <v>377</v>
      </c>
      <c r="C346" s="141" t="s">
        <v>209</v>
      </c>
      <c r="D346" s="142" t="s">
        <v>759</v>
      </c>
      <c r="E346" s="148">
        <v>1190.7</v>
      </c>
      <c r="F346" s="148">
        <v>1128</v>
      </c>
      <c r="G346" s="148">
        <v>1128</v>
      </c>
    </row>
    <row r="347" spans="1:7" ht="18" customHeight="1" x14ac:dyDescent="0.25">
      <c r="A347" s="139" t="s">
        <v>194</v>
      </c>
      <c r="B347" s="140" t="s">
        <v>377</v>
      </c>
      <c r="C347" s="141" t="s">
        <v>195</v>
      </c>
      <c r="D347" s="142"/>
      <c r="E347" s="148">
        <v>56.4</v>
      </c>
      <c r="F347" s="148">
        <v>56.4</v>
      </c>
      <c r="G347" s="148">
        <v>56.4</v>
      </c>
    </row>
    <row r="348" spans="1:7" x14ac:dyDescent="0.25">
      <c r="A348" s="139" t="s">
        <v>719</v>
      </c>
      <c r="B348" s="140" t="s">
        <v>377</v>
      </c>
      <c r="C348" s="141" t="s">
        <v>195</v>
      </c>
      <c r="D348" s="142" t="s">
        <v>759</v>
      </c>
      <c r="E348" s="148">
        <v>56.4</v>
      </c>
      <c r="F348" s="148">
        <v>56.4</v>
      </c>
      <c r="G348" s="148">
        <v>56.4</v>
      </c>
    </row>
    <row r="349" spans="1:7" x14ac:dyDescent="0.25">
      <c r="A349" s="139" t="s">
        <v>243</v>
      </c>
      <c r="B349" s="140" t="s">
        <v>377</v>
      </c>
      <c r="C349" s="141" t="s">
        <v>244</v>
      </c>
      <c r="D349" s="142"/>
      <c r="E349" s="148">
        <v>10831.5</v>
      </c>
      <c r="F349" s="148">
        <v>10831.5</v>
      </c>
      <c r="G349" s="148">
        <v>10831.5</v>
      </c>
    </row>
    <row r="350" spans="1:7" x14ac:dyDescent="0.25">
      <c r="A350" s="139" t="s">
        <v>704</v>
      </c>
      <c r="B350" s="140" t="s">
        <v>377</v>
      </c>
      <c r="C350" s="141" t="s">
        <v>244</v>
      </c>
      <c r="D350" s="142" t="s">
        <v>760</v>
      </c>
      <c r="E350" s="148">
        <v>10831.5</v>
      </c>
      <c r="F350" s="148">
        <v>10831.5</v>
      </c>
      <c r="G350" s="148">
        <v>10831.5</v>
      </c>
    </row>
    <row r="351" spans="1:7" ht="31.5" x14ac:dyDescent="0.25">
      <c r="A351" s="139" t="s">
        <v>378</v>
      </c>
      <c r="B351" s="140" t="s">
        <v>379</v>
      </c>
      <c r="C351" s="141" t="s">
        <v>187</v>
      </c>
      <c r="D351" s="142"/>
      <c r="E351" s="148">
        <v>6015.4941600000002</v>
      </c>
      <c r="F351" s="148">
        <v>0</v>
      </c>
      <c r="G351" s="148">
        <v>0</v>
      </c>
    </row>
    <row r="352" spans="1:7" ht="31.5" x14ac:dyDescent="0.25">
      <c r="A352" s="139" t="s">
        <v>380</v>
      </c>
      <c r="B352" s="140" t="s">
        <v>381</v>
      </c>
      <c r="C352" s="141" t="s">
        <v>187</v>
      </c>
      <c r="D352" s="142"/>
      <c r="E352" s="148">
        <v>6015.4941600000002</v>
      </c>
      <c r="F352" s="148">
        <v>0</v>
      </c>
      <c r="G352" s="148">
        <v>0</v>
      </c>
    </row>
    <row r="353" spans="1:7" ht="15.75" customHeight="1" x14ac:dyDescent="0.25">
      <c r="A353" s="139" t="s">
        <v>194</v>
      </c>
      <c r="B353" s="140" t="s">
        <v>381</v>
      </c>
      <c r="C353" s="141" t="s">
        <v>195</v>
      </c>
      <c r="D353" s="142"/>
      <c r="E353" s="148">
        <v>6015.4941600000002</v>
      </c>
      <c r="F353" s="148">
        <v>0</v>
      </c>
      <c r="G353" s="148">
        <v>0</v>
      </c>
    </row>
    <row r="354" spans="1:7" x14ac:dyDescent="0.25">
      <c r="A354" s="139" t="s">
        <v>718</v>
      </c>
      <c r="B354" s="140" t="s">
        <v>381</v>
      </c>
      <c r="C354" s="141" t="s">
        <v>195</v>
      </c>
      <c r="D354" s="142" t="s">
        <v>761</v>
      </c>
      <c r="E354" s="148">
        <v>6015.4941600000002</v>
      </c>
      <c r="F354" s="148">
        <v>0</v>
      </c>
      <c r="G354" s="148">
        <v>0</v>
      </c>
    </row>
    <row r="355" spans="1:7" ht="31.5" x14ac:dyDescent="0.25">
      <c r="A355" s="139" t="s">
        <v>382</v>
      </c>
      <c r="B355" s="140" t="s">
        <v>383</v>
      </c>
      <c r="C355" s="141" t="s">
        <v>187</v>
      </c>
      <c r="D355" s="142"/>
      <c r="E355" s="148">
        <v>570</v>
      </c>
      <c r="F355" s="148">
        <v>0</v>
      </c>
      <c r="G355" s="148">
        <v>0</v>
      </c>
    </row>
    <row r="356" spans="1:7" ht="31.5" x14ac:dyDescent="0.25">
      <c r="A356" s="139" t="s">
        <v>384</v>
      </c>
      <c r="B356" s="140" t="s">
        <v>385</v>
      </c>
      <c r="C356" s="141" t="s">
        <v>187</v>
      </c>
      <c r="D356" s="142"/>
      <c r="E356" s="148">
        <v>570</v>
      </c>
      <c r="F356" s="148">
        <v>0</v>
      </c>
      <c r="G356" s="148">
        <v>0</v>
      </c>
    </row>
    <row r="357" spans="1:7" ht="31.5" x14ac:dyDescent="0.25">
      <c r="A357" s="139" t="s">
        <v>386</v>
      </c>
      <c r="B357" s="140" t="s">
        <v>387</v>
      </c>
      <c r="C357" s="141" t="s">
        <v>187</v>
      </c>
      <c r="D357" s="142"/>
      <c r="E357" s="148">
        <v>570</v>
      </c>
      <c r="F357" s="148">
        <v>0</v>
      </c>
      <c r="G357" s="148">
        <v>0</v>
      </c>
    </row>
    <row r="358" spans="1:7" ht="16.5" customHeight="1" x14ac:dyDescent="0.25">
      <c r="A358" s="139" t="s">
        <v>194</v>
      </c>
      <c r="B358" s="140" t="s">
        <v>387</v>
      </c>
      <c r="C358" s="141" t="s">
        <v>195</v>
      </c>
      <c r="D358" s="142"/>
      <c r="E358" s="148">
        <v>570</v>
      </c>
      <c r="F358" s="148">
        <v>0</v>
      </c>
      <c r="G358" s="148">
        <v>0</v>
      </c>
    </row>
    <row r="359" spans="1:7" x14ac:dyDescent="0.25">
      <c r="A359" s="139" t="s">
        <v>702</v>
      </c>
      <c r="B359" s="140" t="s">
        <v>387</v>
      </c>
      <c r="C359" s="141" t="s">
        <v>195</v>
      </c>
      <c r="D359" s="142" t="s">
        <v>762</v>
      </c>
      <c r="E359" s="148">
        <v>570</v>
      </c>
      <c r="F359" s="148">
        <v>0</v>
      </c>
      <c r="G359" s="148">
        <v>0</v>
      </c>
    </row>
    <row r="360" spans="1:7" ht="33" customHeight="1" x14ac:dyDescent="0.25">
      <c r="A360" s="153" t="s">
        <v>388</v>
      </c>
      <c r="B360" s="154" t="s">
        <v>389</v>
      </c>
      <c r="C360" s="155" t="s">
        <v>187</v>
      </c>
      <c r="D360" s="145"/>
      <c r="E360" s="149">
        <v>197883.49746000001</v>
      </c>
      <c r="F360" s="148">
        <v>150311.42045999999</v>
      </c>
      <c r="G360" s="148">
        <v>151112.87846000001</v>
      </c>
    </row>
    <row r="361" spans="1:7" ht="47.25" x14ac:dyDescent="0.25">
      <c r="A361" s="139" t="s">
        <v>390</v>
      </c>
      <c r="B361" s="140" t="s">
        <v>391</v>
      </c>
      <c r="C361" s="141" t="s">
        <v>187</v>
      </c>
      <c r="D361" s="142"/>
      <c r="E361" s="148">
        <v>49878.497459999999</v>
      </c>
      <c r="F361" s="148">
        <v>43894.820460000003</v>
      </c>
      <c r="G361" s="148">
        <v>43587.978459999998</v>
      </c>
    </row>
    <row r="362" spans="1:7" ht="60.75" customHeight="1" x14ac:dyDescent="0.25">
      <c r="A362" s="139" t="s">
        <v>392</v>
      </c>
      <c r="B362" s="140" t="s">
        <v>393</v>
      </c>
      <c r="C362" s="141" t="s">
        <v>187</v>
      </c>
      <c r="D362" s="142"/>
      <c r="E362" s="148">
        <v>49878.497459999999</v>
      </c>
      <c r="F362" s="148">
        <v>43710.78946</v>
      </c>
      <c r="G362" s="148">
        <v>43211.256460000004</v>
      </c>
    </row>
    <row r="363" spans="1:7" x14ac:dyDescent="0.25">
      <c r="A363" s="139" t="s">
        <v>200</v>
      </c>
      <c r="B363" s="140" t="s">
        <v>394</v>
      </c>
      <c r="C363" s="141" t="s">
        <v>187</v>
      </c>
      <c r="D363" s="142"/>
      <c r="E363" s="148">
        <v>68.114000000000004</v>
      </c>
      <c r="F363" s="148">
        <v>30</v>
      </c>
      <c r="G363" s="148">
        <v>15</v>
      </c>
    </row>
    <row r="364" spans="1:7" ht="15" customHeight="1" x14ac:dyDescent="0.25">
      <c r="A364" s="139" t="s">
        <v>194</v>
      </c>
      <c r="B364" s="140" t="s">
        <v>394</v>
      </c>
      <c r="C364" s="141" t="s">
        <v>195</v>
      </c>
      <c r="D364" s="142"/>
      <c r="E364" s="148">
        <v>68.114000000000004</v>
      </c>
      <c r="F364" s="148">
        <v>30</v>
      </c>
      <c r="G364" s="148">
        <v>15</v>
      </c>
    </row>
    <row r="365" spans="1:7" ht="18" customHeight="1" x14ac:dyDescent="0.25">
      <c r="A365" s="139" t="s">
        <v>697</v>
      </c>
      <c r="B365" s="140" t="s">
        <v>394</v>
      </c>
      <c r="C365" s="141" t="s">
        <v>195</v>
      </c>
      <c r="D365" s="142" t="s">
        <v>747</v>
      </c>
      <c r="E365" s="148">
        <v>68.114000000000004</v>
      </c>
      <c r="F365" s="148">
        <v>30</v>
      </c>
      <c r="G365" s="148">
        <v>15</v>
      </c>
    </row>
    <row r="366" spans="1:7" x14ac:dyDescent="0.25">
      <c r="A366" s="139" t="s">
        <v>327</v>
      </c>
      <c r="B366" s="140" t="s">
        <v>395</v>
      </c>
      <c r="C366" s="141" t="s">
        <v>187</v>
      </c>
      <c r="D366" s="142"/>
      <c r="E366" s="148">
        <v>3941.0244600000001</v>
      </c>
      <c r="F366" s="148">
        <v>3481.7484599999998</v>
      </c>
      <c r="G366" s="148">
        <v>3599.1284599999999</v>
      </c>
    </row>
    <row r="367" spans="1:7" ht="44.25" customHeight="1" x14ac:dyDescent="0.25">
      <c r="A367" s="139" t="s">
        <v>208</v>
      </c>
      <c r="B367" s="140" t="s">
        <v>395</v>
      </c>
      <c r="C367" s="141" t="s">
        <v>209</v>
      </c>
      <c r="D367" s="142"/>
      <c r="E367" s="148">
        <v>1375.7644599999999</v>
      </c>
      <c r="F367" s="148">
        <v>1375.7644599999999</v>
      </c>
      <c r="G367" s="148">
        <v>1375.7644599999999</v>
      </c>
    </row>
    <row r="368" spans="1:7" ht="31.5" x14ac:dyDescent="0.25">
      <c r="A368" s="139" t="s">
        <v>696</v>
      </c>
      <c r="B368" s="140" t="s">
        <v>395</v>
      </c>
      <c r="C368" s="141" t="s">
        <v>209</v>
      </c>
      <c r="D368" s="142" t="s">
        <v>763</v>
      </c>
      <c r="E368" s="148">
        <v>1375.7644599999999</v>
      </c>
      <c r="F368" s="148">
        <v>1375.7644599999999</v>
      </c>
      <c r="G368" s="148">
        <v>1375.7644599999999</v>
      </c>
    </row>
    <row r="369" spans="1:7" ht="14.25" customHeight="1" x14ac:dyDescent="0.25">
      <c r="A369" s="139" t="s">
        <v>194</v>
      </c>
      <c r="B369" s="140" t="s">
        <v>395</v>
      </c>
      <c r="C369" s="141" t="s">
        <v>195</v>
      </c>
      <c r="D369" s="142"/>
      <c r="E369" s="148">
        <v>2565.2600000000002</v>
      </c>
      <c r="F369" s="148">
        <v>2105.9839999999999</v>
      </c>
      <c r="G369" s="148">
        <v>2223.364</v>
      </c>
    </row>
    <row r="370" spans="1:7" ht="31.5" x14ac:dyDescent="0.25">
      <c r="A370" s="139" t="s">
        <v>696</v>
      </c>
      <c r="B370" s="140" t="s">
        <v>395</v>
      </c>
      <c r="C370" s="141" t="s">
        <v>195</v>
      </c>
      <c r="D370" s="142" t="s">
        <v>763</v>
      </c>
      <c r="E370" s="148">
        <v>2565.2600000000002</v>
      </c>
      <c r="F370" s="148">
        <v>2105.9839999999999</v>
      </c>
      <c r="G370" s="148">
        <v>2223.364</v>
      </c>
    </row>
    <row r="371" spans="1:7" x14ac:dyDescent="0.25">
      <c r="A371" s="139" t="s">
        <v>202</v>
      </c>
      <c r="B371" s="140" t="s">
        <v>396</v>
      </c>
      <c r="C371" s="141" t="s">
        <v>187</v>
      </c>
      <c r="D371" s="142"/>
      <c r="E371" s="148">
        <v>1802.335</v>
      </c>
      <c r="F371" s="148">
        <v>1254.0909999999999</v>
      </c>
      <c r="G371" s="148">
        <v>1274.0029999999999</v>
      </c>
    </row>
    <row r="372" spans="1:7" ht="17.25" customHeight="1" x14ac:dyDescent="0.25">
      <c r="A372" s="139" t="s">
        <v>194</v>
      </c>
      <c r="B372" s="140" t="s">
        <v>396</v>
      </c>
      <c r="C372" s="141" t="s">
        <v>195</v>
      </c>
      <c r="D372" s="142"/>
      <c r="E372" s="148">
        <v>1802.335</v>
      </c>
      <c r="F372" s="148">
        <v>1254.0909999999999</v>
      </c>
      <c r="G372" s="148">
        <v>1274.0029999999999</v>
      </c>
    </row>
    <row r="373" spans="1:7" x14ac:dyDescent="0.25">
      <c r="A373" s="139" t="s">
        <v>691</v>
      </c>
      <c r="B373" s="140" t="s">
        <v>396</v>
      </c>
      <c r="C373" s="141" t="s">
        <v>195</v>
      </c>
      <c r="D373" s="142" t="s">
        <v>754</v>
      </c>
      <c r="E373" s="148">
        <v>1802.335</v>
      </c>
      <c r="F373" s="148">
        <v>1254.0909999999999</v>
      </c>
      <c r="G373" s="148">
        <v>1274.0029999999999</v>
      </c>
    </row>
    <row r="374" spans="1:7" ht="63" x14ac:dyDescent="0.25">
      <c r="A374" s="139" t="s">
        <v>397</v>
      </c>
      <c r="B374" s="140" t="s">
        <v>398</v>
      </c>
      <c r="C374" s="141" t="s">
        <v>187</v>
      </c>
      <c r="D374" s="142"/>
      <c r="E374" s="148">
        <v>47.8</v>
      </c>
      <c r="F374" s="148">
        <v>40.5</v>
      </c>
      <c r="G374" s="148">
        <v>40.9</v>
      </c>
    </row>
    <row r="375" spans="1:7" ht="44.25" customHeight="1" x14ac:dyDescent="0.25">
      <c r="A375" s="139" t="s">
        <v>208</v>
      </c>
      <c r="B375" s="140" t="s">
        <v>398</v>
      </c>
      <c r="C375" s="141" t="s">
        <v>209</v>
      </c>
      <c r="D375" s="142"/>
      <c r="E375" s="148">
        <v>47.8</v>
      </c>
      <c r="F375" s="148">
        <v>40.5</v>
      </c>
      <c r="G375" s="148">
        <v>40.9</v>
      </c>
    </row>
    <row r="376" spans="1:7" ht="31.5" x14ac:dyDescent="0.25">
      <c r="A376" s="139" t="s">
        <v>696</v>
      </c>
      <c r="B376" s="140" t="s">
        <v>398</v>
      </c>
      <c r="C376" s="141" t="s">
        <v>209</v>
      </c>
      <c r="D376" s="142" t="s">
        <v>763</v>
      </c>
      <c r="E376" s="148">
        <v>47.8</v>
      </c>
      <c r="F376" s="148">
        <v>40.5</v>
      </c>
      <c r="G376" s="148">
        <v>40.9</v>
      </c>
    </row>
    <row r="377" spans="1:7" ht="123.75" customHeight="1" x14ac:dyDescent="0.25">
      <c r="A377" s="139" t="s">
        <v>270</v>
      </c>
      <c r="B377" s="140" t="s">
        <v>399</v>
      </c>
      <c r="C377" s="141" t="s">
        <v>187</v>
      </c>
      <c r="D377" s="142"/>
      <c r="E377" s="148">
        <v>44019.224000000002</v>
      </c>
      <c r="F377" s="148">
        <v>38904.449999999997</v>
      </c>
      <c r="G377" s="148">
        <v>38282.224999999999</v>
      </c>
    </row>
    <row r="378" spans="1:7" ht="44.25" customHeight="1" x14ac:dyDescent="0.25">
      <c r="A378" s="139" t="s">
        <v>208</v>
      </c>
      <c r="B378" s="140" t="s">
        <v>399</v>
      </c>
      <c r="C378" s="141" t="s">
        <v>209</v>
      </c>
      <c r="D378" s="142"/>
      <c r="E378" s="148">
        <v>44019.224000000002</v>
      </c>
      <c r="F378" s="148">
        <v>38904.449999999997</v>
      </c>
      <c r="G378" s="148">
        <v>38282.224999999999</v>
      </c>
    </row>
    <row r="379" spans="1:7" x14ac:dyDescent="0.25">
      <c r="A379" s="139" t="s">
        <v>691</v>
      </c>
      <c r="B379" s="140" t="s">
        <v>399</v>
      </c>
      <c r="C379" s="141" t="s">
        <v>209</v>
      </c>
      <c r="D379" s="142" t="s">
        <v>754</v>
      </c>
      <c r="E379" s="148">
        <f>24569.993+E380</f>
        <v>31990.130999999998</v>
      </c>
      <c r="F379" s="148">
        <f t="shared" ref="F379:G379" si="0">24569.993+F380</f>
        <v>31753.850999999999</v>
      </c>
      <c r="G379" s="148">
        <f t="shared" si="0"/>
        <v>31753.850999999999</v>
      </c>
    </row>
    <row r="380" spans="1:7" hidden="1" x14ac:dyDescent="0.25">
      <c r="A380" s="139" t="s">
        <v>691</v>
      </c>
      <c r="B380" s="140" t="s">
        <v>187</v>
      </c>
      <c r="C380" s="141" t="s">
        <v>187</v>
      </c>
      <c r="D380" s="142"/>
      <c r="E380" s="148">
        <v>7420.1379999999999</v>
      </c>
      <c r="F380" s="148">
        <v>7183.8580000000002</v>
      </c>
      <c r="G380" s="148">
        <v>7183.8580000000002</v>
      </c>
    </row>
    <row r="381" spans="1:7" ht="31.5" x14ac:dyDescent="0.25">
      <c r="A381" s="139" t="s">
        <v>696</v>
      </c>
      <c r="B381" s="140" t="s">
        <v>399</v>
      </c>
      <c r="C381" s="141" t="s">
        <v>209</v>
      </c>
      <c r="D381" s="142" t="s">
        <v>763</v>
      </c>
      <c r="E381" s="148">
        <f>9484.027+E382</f>
        <v>12029.093000000001</v>
      </c>
      <c r="F381" s="148">
        <f>9484.027+F382</f>
        <v>11965.619000000001</v>
      </c>
      <c r="G381" s="148">
        <f>9484.027+G382</f>
        <v>11977.394</v>
      </c>
    </row>
    <row r="382" spans="1:7" ht="31.5" hidden="1" x14ac:dyDescent="0.25">
      <c r="A382" s="139" t="s">
        <v>696</v>
      </c>
      <c r="B382" s="140" t="s">
        <v>187</v>
      </c>
      <c r="C382" s="141" t="s">
        <v>187</v>
      </c>
      <c r="D382" s="142"/>
      <c r="E382" s="148">
        <v>2545.0659999999998</v>
      </c>
      <c r="F382" s="148">
        <v>2481.5920000000001</v>
      </c>
      <c r="G382" s="148">
        <v>2493.3670000000002</v>
      </c>
    </row>
    <row r="383" spans="1:7" x14ac:dyDescent="0.25">
      <c r="A383" s="139" t="s">
        <v>400</v>
      </c>
      <c r="B383" s="140" t="s">
        <v>401</v>
      </c>
      <c r="C383" s="141" t="s">
        <v>187</v>
      </c>
      <c r="D383" s="142"/>
      <c r="E383" s="148">
        <v>0</v>
      </c>
      <c r="F383" s="148">
        <v>184.03100000000001</v>
      </c>
      <c r="G383" s="148">
        <v>376.72199999999998</v>
      </c>
    </row>
    <row r="384" spans="1:7" x14ac:dyDescent="0.25">
      <c r="A384" s="139" t="s">
        <v>402</v>
      </c>
      <c r="B384" s="140" t="s">
        <v>403</v>
      </c>
      <c r="C384" s="141" t="s">
        <v>187</v>
      </c>
      <c r="D384" s="142"/>
      <c r="E384" s="148">
        <v>0</v>
      </c>
      <c r="F384" s="148">
        <v>184.03100000000001</v>
      </c>
      <c r="G384" s="148">
        <v>376.72199999999998</v>
      </c>
    </row>
    <row r="385" spans="1:7" x14ac:dyDescent="0.25">
      <c r="A385" s="139" t="s">
        <v>404</v>
      </c>
      <c r="B385" s="140" t="s">
        <v>403</v>
      </c>
      <c r="C385" s="141" t="s">
        <v>405</v>
      </c>
      <c r="D385" s="142"/>
      <c r="E385" s="148">
        <v>0</v>
      </c>
      <c r="F385" s="148">
        <v>184.03100000000001</v>
      </c>
      <c r="G385" s="148">
        <v>376.72199999999998</v>
      </c>
    </row>
    <row r="386" spans="1:7" x14ac:dyDescent="0.25">
      <c r="A386" s="139" t="s">
        <v>717</v>
      </c>
      <c r="B386" s="140" t="s">
        <v>403</v>
      </c>
      <c r="C386" s="141" t="s">
        <v>405</v>
      </c>
      <c r="D386" s="142" t="s">
        <v>754</v>
      </c>
      <c r="E386" s="148">
        <v>0</v>
      </c>
      <c r="F386" s="148">
        <v>184.03100000000001</v>
      </c>
      <c r="G386" s="148">
        <v>376.72199999999998</v>
      </c>
    </row>
    <row r="387" spans="1:7" ht="47.25" customHeight="1" x14ac:dyDescent="0.25">
      <c r="A387" s="139" t="s">
        <v>406</v>
      </c>
      <c r="B387" s="140" t="s">
        <v>407</v>
      </c>
      <c r="C387" s="141" t="s">
        <v>187</v>
      </c>
      <c r="D387" s="142"/>
      <c r="E387" s="148">
        <v>148005</v>
      </c>
      <c r="F387" s="148">
        <v>106416.6</v>
      </c>
      <c r="G387" s="148">
        <v>107524.9</v>
      </c>
    </row>
    <row r="388" spans="1:7" ht="31.5" x14ac:dyDescent="0.25">
      <c r="A388" s="139" t="s">
        <v>408</v>
      </c>
      <c r="B388" s="140" t="s">
        <v>409</v>
      </c>
      <c r="C388" s="141" t="s">
        <v>187</v>
      </c>
      <c r="D388" s="142"/>
      <c r="E388" s="148">
        <v>148005</v>
      </c>
      <c r="F388" s="148">
        <v>106416.6</v>
      </c>
      <c r="G388" s="148">
        <v>107524.9</v>
      </c>
    </row>
    <row r="389" spans="1:7" x14ac:dyDescent="0.25">
      <c r="A389" s="139" t="s">
        <v>410</v>
      </c>
      <c r="B389" s="140" t="s">
        <v>411</v>
      </c>
      <c r="C389" s="141" t="s">
        <v>187</v>
      </c>
      <c r="D389" s="142"/>
      <c r="E389" s="148">
        <v>13413.8</v>
      </c>
      <c r="F389" s="148">
        <v>13117.7</v>
      </c>
      <c r="G389" s="148">
        <v>12678</v>
      </c>
    </row>
    <row r="390" spans="1:7" x14ac:dyDescent="0.25">
      <c r="A390" s="139" t="s">
        <v>412</v>
      </c>
      <c r="B390" s="140" t="s">
        <v>411</v>
      </c>
      <c r="C390" s="141" t="s">
        <v>413</v>
      </c>
      <c r="D390" s="142"/>
      <c r="E390" s="148">
        <v>13413.8</v>
      </c>
      <c r="F390" s="148">
        <v>13117.7</v>
      </c>
      <c r="G390" s="148">
        <v>12678</v>
      </c>
    </row>
    <row r="391" spans="1:7" ht="31.5" x14ac:dyDescent="0.25">
      <c r="A391" s="139" t="s">
        <v>715</v>
      </c>
      <c r="B391" s="140" t="s">
        <v>411</v>
      </c>
      <c r="C391" s="141" t="s">
        <v>413</v>
      </c>
      <c r="D391" s="142" t="s">
        <v>764</v>
      </c>
      <c r="E391" s="148">
        <v>13413.8</v>
      </c>
      <c r="F391" s="148">
        <v>13117.7</v>
      </c>
      <c r="G391" s="148">
        <v>12678</v>
      </c>
    </row>
    <row r="392" spans="1:7" ht="31.5" customHeight="1" x14ac:dyDescent="0.25">
      <c r="A392" s="139" t="s">
        <v>414</v>
      </c>
      <c r="B392" s="140" t="s">
        <v>415</v>
      </c>
      <c r="C392" s="141" t="s">
        <v>187</v>
      </c>
      <c r="D392" s="142"/>
      <c r="E392" s="148">
        <v>7000</v>
      </c>
      <c r="F392" s="148">
        <v>7000</v>
      </c>
      <c r="G392" s="148">
        <v>9000</v>
      </c>
    </row>
    <row r="393" spans="1:7" x14ac:dyDescent="0.25">
      <c r="A393" s="139" t="s">
        <v>412</v>
      </c>
      <c r="B393" s="140" t="s">
        <v>415</v>
      </c>
      <c r="C393" s="141" t="s">
        <v>413</v>
      </c>
      <c r="D393" s="142"/>
      <c r="E393" s="148">
        <v>7000</v>
      </c>
      <c r="F393" s="148">
        <v>7000</v>
      </c>
      <c r="G393" s="148">
        <v>9000</v>
      </c>
    </row>
    <row r="394" spans="1:7" x14ac:dyDescent="0.25">
      <c r="A394" s="139" t="s">
        <v>716</v>
      </c>
      <c r="B394" s="140" t="s">
        <v>415</v>
      </c>
      <c r="C394" s="141" t="s">
        <v>413</v>
      </c>
      <c r="D394" s="142" t="s">
        <v>765</v>
      </c>
      <c r="E394" s="148">
        <v>7000</v>
      </c>
      <c r="F394" s="148">
        <v>7000</v>
      </c>
      <c r="G394" s="148">
        <v>9000</v>
      </c>
    </row>
    <row r="395" spans="1:7" ht="63" x14ac:dyDescent="0.25">
      <c r="A395" s="139" t="s">
        <v>397</v>
      </c>
      <c r="B395" s="140" t="s">
        <v>416</v>
      </c>
      <c r="C395" s="141" t="s">
        <v>187</v>
      </c>
      <c r="D395" s="142"/>
      <c r="E395" s="148">
        <v>127591.2</v>
      </c>
      <c r="F395" s="148">
        <v>86298.9</v>
      </c>
      <c r="G395" s="148">
        <v>85846.9</v>
      </c>
    </row>
    <row r="396" spans="1:7" x14ac:dyDescent="0.25">
      <c r="A396" s="139" t="s">
        <v>412</v>
      </c>
      <c r="B396" s="140" t="s">
        <v>416</v>
      </c>
      <c r="C396" s="141" t="s">
        <v>413</v>
      </c>
      <c r="D396" s="142"/>
      <c r="E396" s="148">
        <v>127591.2</v>
      </c>
      <c r="F396" s="148">
        <v>86298.9</v>
      </c>
      <c r="G396" s="148">
        <v>85846.9</v>
      </c>
    </row>
    <row r="397" spans="1:7" ht="31.5" x14ac:dyDescent="0.25">
      <c r="A397" s="139" t="s">
        <v>715</v>
      </c>
      <c r="B397" s="140" t="s">
        <v>416</v>
      </c>
      <c r="C397" s="141" t="s">
        <v>413</v>
      </c>
      <c r="D397" s="142" t="s">
        <v>764</v>
      </c>
      <c r="E397" s="148">
        <v>127591.2</v>
      </c>
      <c r="F397" s="148">
        <v>86298.9</v>
      </c>
      <c r="G397" s="148">
        <v>85846.9</v>
      </c>
    </row>
    <row r="398" spans="1:7" ht="31.5" x14ac:dyDescent="0.25">
      <c r="A398" s="153" t="s">
        <v>417</v>
      </c>
      <c r="B398" s="154" t="s">
        <v>418</v>
      </c>
      <c r="C398" s="155" t="s">
        <v>187</v>
      </c>
      <c r="D398" s="145"/>
      <c r="E398" s="149">
        <v>53524.356060000006</v>
      </c>
      <c r="F398" s="148">
        <v>43330.769</v>
      </c>
      <c r="G398" s="148">
        <v>42682.084000000003</v>
      </c>
    </row>
    <row r="399" spans="1:7" ht="47.25" x14ac:dyDescent="0.25">
      <c r="A399" s="139" t="s">
        <v>419</v>
      </c>
      <c r="B399" s="140" t="s">
        <v>420</v>
      </c>
      <c r="C399" s="141" t="s">
        <v>187</v>
      </c>
      <c r="D399" s="142"/>
      <c r="E399" s="148">
        <v>954.97226000000001</v>
      </c>
      <c r="F399" s="148">
        <v>695.76800000000003</v>
      </c>
      <c r="G399" s="148">
        <v>696.76800000000003</v>
      </c>
    </row>
    <row r="400" spans="1:7" ht="31.5" x14ac:dyDescent="0.25">
      <c r="A400" s="139" t="s">
        <v>421</v>
      </c>
      <c r="B400" s="140" t="s">
        <v>422</v>
      </c>
      <c r="C400" s="141" t="s">
        <v>187</v>
      </c>
      <c r="D400" s="142"/>
      <c r="E400" s="148">
        <v>954.97226000000001</v>
      </c>
      <c r="F400" s="148">
        <v>695.76800000000003</v>
      </c>
      <c r="G400" s="148">
        <v>696.76800000000003</v>
      </c>
    </row>
    <row r="401" spans="1:7" x14ac:dyDescent="0.25">
      <c r="A401" s="139" t="s">
        <v>423</v>
      </c>
      <c r="B401" s="140" t="s">
        <v>424</v>
      </c>
      <c r="C401" s="141" t="s">
        <v>187</v>
      </c>
      <c r="D401" s="142"/>
      <c r="E401" s="148">
        <v>418</v>
      </c>
      <c r="F401" s="148">
        <v>200</v>
      </c>
      <c r="G401" s="148">
        <v>200</v>
      </c>
    </row>
    <row r="402" spans="1:7" ht="15.75" customHeight="1" x14ac:dyDescent="0.25">
      <c r="A402" s="139" t="s">
        <v>194</v>
      </c>
      <c r="B402" s="140" t="s">
        <v>424</v>
      </c>
      <c r="C402" s="141" t="s">
        <v>195</v>
      </c>
      <c r="D402" s="142"/>
      <c r="E402" s="148">
        <v>418</v>
      </c>
      <c r="F402" s="148">
        <v>200</v>
      </c>
      <c r="G402" s="148">
        <v>200</v>
      </c>
    </row>
    <row r="403" spans="1:7" x14ac:dyDescent="0.25">
      <c r="A403" s="139" t="s">
        <v>691</v>
      </c>
      <c r="B403" s="140" t="s">
        <v>424</v>
      </c>
      <c r="C403" s="141" t="s">
        <v>195</v>
      </c>
      <c r="D403" s="142" t="s">
        <v>754</v>
      </c>
      <c r="E403" s="148">
        <v>418</v>
      </c>
      <c r="F403" s="148">
        <v>200</v>
      </c>
      <c r="G403" s="148">
        <v>200</v>
      </c>
    </row>
    <row r="404" spans="1:7" x14ac:dyDescent="0.25">
      <c r="A404" s="139" t="s">
        <v>425</v>
      </c>
      <c r="B404" s="140" t="s">
        <v>426</v>
      </c>
      <c r="C404" s="141" t="s">
        <v>187</v>
      </c>
      <c r="D404" s="142"/>
      <c r="E404" s="148">
        <v>102</v>
      </c>
      <c r="F404" s="148">
        <v>200</v>
      </c>
      <c r="G404" s="148">
        <v>200</v>
      </c>
    </row>
    <row r="405" spans="1:7" ht="17.25" customHeight="1" x14ac:dyDescent="0.25">
      <c r="A405" s="139" t="s">
        <v>194</v>
      </c>
      <c r="B405" s="140" t="s">
        <v>426</v>
      </c>
      <c r="C405" s="141" t="s">
        <v>195</v>
      </c>
      <c r="D405" s="142"/>
      <c r="E405" s="148">
        <v>102</v>
      </c>
      <c r="F405" s="148">
        <v>200</v>
      </c>
      <c r="G405" s="148">
        <v>200</v>
      </c>
    </row>
    <row r="406" spans="1:7" x14ac:dyDescent="0.25">
      <c r="A406" s="139" t="s">
        <v>691</v>
      </c>
      <c r="B406" s="140" t="s">
        <v>426</v>
      </c>
      <c r="C406" s="141" t="s">
        <v>195</v>
      </c>
      <c r="D406" s="142" t="s">
        <v>754</v>
      </c>
      <c r="E406" s="148">
        <v>102</v>
      </c>
      <c r="F406" s="148">
        <v>200</v>
      </c>
      <c r="G406" s="148">
        <v>200</v>
      </c>
    </row>
    <row r="407" spans="1:7" ht="31.5" x14ac:dyDescent="0.25">
      <c r="A407" s="139" t="s">
        <v>427</v>
      </c>
      <c r="B407" s="140" t="s">
        <v>428</v>
      </c>
      <c r="C407" s="141" t="s">
        <v>187</v>
      </c>
      <c r="D407" s="142"/>
      <c r="E407" s="148">
        <v>80</v>
      </c>
      <c r="F407" s="148">
        <v>200</v>
      </c>
      <c r="G407" s="148">
        <v>200</v>
      </c>
    </row>
    <row r="408" spans="1:7" ht="17.25" customHeight="1" x14ac:dyDescent="0.25">
      <c r="A408" s="139" t="s">
        <v>194</v>
      </c>
      <c r="B408" s="140" t="s">
        <v>428</v>
      </c>
      <c r="C408" s="141" t="s">
        <v>195</v>
      </c>
      <c r="D408" s="142"/>
      <c r="E408" s="148">
        <v>80</v>
      </c>
      <c r="F408" s="148">
        <v>200</v>
      </c>
      <c r="G408" s="148">
        <v>200</v>
      </c>
    </row>
    <row r="409" spans="1:7" x14ac:dyDescent="0.25">
      <c r="A409" s="139" t="s">
        <v>702</v>
      </c>
      <c r="B409" s="140" t="s">
        <v>428</v>
      </c>
      <c r="C409" s="141" t="s">
        <v>195</v>
      </c>
      <c r="D409" s="142" t="s">
        <v>762</v>
      </c>
      <c r="E409" s="148">
        <v>80</v>
      </c>
      <c r="F409" s="148">
        <v>200</v>
      </c>
      <c r="G409" s="148">
        <v>200</v>
      </c>
    </row>
    <row r="410" spans="1:7" x14ac:dyDescent="0.25">
      <c r="A410" s="139" t="s">
        <v>429</v>
      </c>
      <c r="B410" s="140" t="s">
        <v>430</v>
      </c>
      <c r="C410" s="141" t="s">
        <v>187</v>
      </c>
      <c r="D410" s="142"/>
      <c r="E410" s="148">
        <v>351.09325999999999</v>
      </c>
      <c r="F410" s="148">
        <v>91.888999999999996</v>
      </c>
      <c r="G410" s="148">
        <v>92.888999999999996</v>
      </c>
    </row>
    <row r="411" spans="1:7" ht="14.25" customHeight="1" x14ac:dyDescent="0.25">
      <c r="A411" s="139" t="s">
        <v>194</v>
      </c>
      <c r="B411" s="140" t="s">
        <v>430</v>
      </c>
      <c r="C411" s="141" t="s">
        <v>195</v>
      </c>
      <c r="D411" s="142"/>
      <c r="E411" s="148">
        <v>199.39743999999999</v>
      </c>
      <c r="F411" s="148">
        <v>16</v>
      </c>
      <c r="G411" s="148">
        <v>17</v>
      </c>
    </row>
    <row r="412" spans="1:7" x14ac:dyDescent="0.25">
      <c r="A412" s="139" t="s">
        <v>691</v>
      </c>
      <c r="B412" s="140" t="s">
        <v>430</v>
      </c>
      <c r="C412" s="141" t="s">
        <v>195</v>
      </c>
      <c r="D412" s="142" t="s">
        <v>754</v>
      </c>
      <c r="E412" s="148">
        <v>199.39743999999999</v>
      </c>
      <c r="F412" s="148">
        <v>16</v>
      </c>
      <c r="G412" s="148">
        <v>17</v>
      </c>
    </row>
    <row r="413" spans="1:7" x14ac:dyDescent="0.25">
      <c r="A413" s="139" t="s">
        <v>204</v>
      </c>
      <c r="B413" s="140" t="s">
        <v>430</v>
      </c>
      <c r="C413" s="141" t="s">
        <v>205</v>
      </c>
      <c r="D413" s="142"/>
      <c r="E413" s="148">
        <v>151.69582</v>
      </c>
      <c r="F413" s="148">
        <v>75.888999999999996</v>
      </c>
      <c r="G413" s="148">
        <v>75.888999999999996</v>
      </c>
    </row>
    <row r="414" spans="1:7" x14ac:dyDescent="0.25">
      <c r="A414" s="139" t="s">
        <v>691</v>
      </c>
      <c r="B414" s="140" t="s">
        <v>430</v>
      </c>
      <c r="C414" s="141" t="s">
        <v>205</v>
      </c>
      <c r="D414" s="142" t="s">
        <v>754</v>
      </c>
      <c r="E414" s="148">
        <v>151.69582</v>
      </c>
      <c r="F414" s="148">
        <v>75.888999999999996</v>
      </c>
      <c r="G414" s="148">
        <v>75.888999999999996</v>
      </c>
    </row>
    <row r="415" spans="1:7" ht="18.75" customHeight="1" x14ac:dyDescent="0.25">
      <c r="A415" s="139" t="s">
        <v>431</v>
      </c>
      <c r="B415" s="140" t="s">
        <v>432</v>
      </c>
      <c r="C415" s="141" t="s">
        <v>187</v>
      </c>
      <c r="D415" s="142"/>
      <c r="E415" s="148">
        <v>3.879</v>
      </c>
      <c r="F415" s="148">
        <v>3.879</v>
      </c>
      <c r="G415" s="148">
        <v>3.879</v>
      </c>
    </row>
    <row r="416" spans="1:7" ht="14.25" customHeight="1" x14ac:dyDescent="0.25">
      <c r="A416" s="139" t="s">
        <v>194</v>
      </c>
      <c r="B416" s="140" t="s">
        <v>432</v>
      </c>
      <c r="C416" s="141" t="s">
        <v>195</v>
      </c>
      <c r="D416" s="142"/>
      <c r="E416" s="148">
        <v>3.879</v>
      </c>
      <c r="F416" s="148">
        <v>3.879</v>
      </c>
      <c r="G416" s="148">
        <v>3.879</v>
      </c>
    </row>
    <row r="417" spans="1:7" x14ac:dyDescent="0.25">
      <c r="A417" s="139" t="s">
        <v>714</v>
      </c>
      <c r="B417" s="140" t="s">
        <v>432</v>
      </c>
      <c r="C417" s="141" t="s">
        <v>195</v>
      </c>
      <c r="D417" s="142" t="s">
        <v>766</v>
      </c>
      <c r="E417" s="148">
        <v>3.879</v>
      </c>
      <c r="F417" s="148">
        <v>3.879</v>
      </c>
      <c r="G417" s="148">
        <v>3.879</v>
      </c>
    </row>
    <row r="418" spans="1:7" ht="45.75" customHeight="1" x14ac:dyDescent="0.25">
      <c r="A418" s="139" t="s">
        <v>433</v>
      </c>
      <c r="B418" s="140" t="s">
        <v>434</v>
      </c>
      <c r="C418" s="141" t="s">
        <v>187</v>
      </c>
      <c r="D418" s="142"/>
      <c r="E418" s="148">
        <v>46953.050799999997</v>
      </c>
      <c r="F418" s="148">
        <v>37704.521999999997</v>
      </c>
      <c r="G418" s="148">
        <v>37123.036999999997</v>
      </c>
    </row>
    <row r="419" spans="1:7" ht="47.25" x14ac:dyDescent="0.25">
      <c r="A419" s="139" t="s">
        <v>435</v>
      </c>
      <c r="B419" s="140" t="s">
        <v>436</v>
      </c>
      <c r="C419" s="141" t="s">
        <v>187</v>
      </c>
      <c r="D419" s="142"/>
      <c r="E419" s="148">
        <v>43166.173000000003</v>
      </c>
      <c r="F419" s="148">
        <v>34224.737999999998</v>
      </c>
      <c r="G419" s="148">
        <v>33723.152999999998</v>
      </c>
    </row>
    <row r="420" spans="1:7" ht="16.5" customHeight="1" x14ac:dyDescent="0.25">
      <c r="A420" s="139" t="s">
        <v>437</v>
      </c>
      <c r="B420" s="140" t="s">
        <v>438</v>
      </c>
      <c r="C420" s="141" t="s">
        <v>187</v>
      </c>
      <c r="D420" s="142"/>
      <c r="E420" s="148">
        <v>7861.5529999999999</v>
      </c>
      <c r="F420" s="148">
        <v>4725.5739999999996</v>
      </c>
      <c r="G420" s="148">
        <v>4744.8760000000002</v>
      </c>
    </row>
    <row r="421" spans="1:7" ht="31.5" x14ac:dyDescent="0.25">
      <c r="A421" s="139" t="s">
        <v>439</v>
      </c>
      <c r="B421" s="140" t="s">
        <v>438</v>
      </c>
      <c r="C421" s="141" t="s">
        <v>440</v>
      </c>
      <c r="D421" s="142"/>
      <c r="E421" s="148">
        <v>7861.5529999999999</v>
      </c>
      <c r="F421" s="148">
        <v>4725.5739999999996</v>
      </c>
      <c r="G421" s="148">
        <v>4744.8760000000002</v>
      </c>
    </row>
    <row r="422" spans="1:7" x14ac:dyDescent="0.25">
      <c r="A422" s="139" t="s">
        <v>691</v>
      </c>
      <c r="B422" s="140" t="s">
        <v>438</v>
      </c>
      <c r="C422" s="141" t="s">
        <v>440</v>
      </c>
      <c r="D422" s="142" t="s">
        <v>754</v>
      </c>
      <c r="E422" s="148">
        <v>7861.5529999999999</v>
      </c>
      <c r="F422" s="148">
        <v>4725.5739999999996</v>
      </c>
      <c r="G422" s="148">
        <v>4744.8760000000002</v>
      </c>
    </row>
    <row r="423" spans="1:7" ht="31.5" x14ac:dyDescent="0.25">
      <c r="A423" s="139" t="s">
        <v>441</v>
      </c>
      <c r="B423" s="140" t="s">
        <v>442</v>
      </c>
      <c r="C423" s="141" t="s">
        <v>187</v>
      </c>
      <c r="D423" s="142"/>
      <c r="E423" s="148">
        <v>108.815</v>
      </c>
      <c r="F423" s="148">
        <v>115.212</v>
      </c>
      <c r="G423" s="148">
        <v>113.325</v>
      </c>
    </row>
    <row r="424" spans="1:7" ht="31.5" x14ac:dyDescent="0.25">
      <c r="A424" s="139" t="s">
        <v>439</v>
      </c>
      <c r="B424" s="140" t="s">
        <v>442</v>
      </c>
      <c r="C424" s="141" t="s">
        <v>440</v>
      </c>
      <c r="D424" s="142"/>
      <c r="E424" s="148">
        <v>108.815</v>
      </c>
      <c r="F424" s="148">
        <v>115.212</v>
      </c>
      <c r="G424" s="148">
        <v>113.325</v>
      </c>
    </row>
    <row r="425" spans="1:7" x14ac:dyDescent="0.25">
      <c r="A425" s="139" t="s">
        <v>691</v>
      </c>
      <c r="B425" s="140" t="s">
        <v>442</v>
      </c>
      <c r="C425" s="141" t="s">
        <v>440</v>
      </c>
      <c r="D425" s="142" t="s">
        <v>754</v>
      </c>
      <c r="E425" s="148">
        <v>108.815</v>
      </c>
      <c r="F425" s="148">
        <v>115.212</v>
      </c>
      <c r="G425" s="148">
        <v>113.325</v>
      </c>
    </row>
    <row r="426" spans="1:7" ht="124.5" customHeight="1" x14ac:dyDescent="0.25">
      <c r="A426" s="139" t="s">
        <v>270</v>
      </c>
      <c r="B426" s="140" t="s">
        <v>443</v>
      </c>
      <c r="C426" s="141" t="s">
        <v>187</v>
      </c>
      <c r="D426" s="142"/>
      <c r="E426" s="148">
        <v>35195.805</v>
      </c>
      <c r="F426" s="148">
        <v>29383.952000000001</v>
      </c>
      <c r="G426" s="148">
        <v>28864.952000000001</v>
      </c>
    </row>
    <row r="427" spans="1:7" ht="31.5" x14ac:dyDescent="0.25">
      <c r="A427" s="139" t="s">
        <v>439</v>
      </c>
      <c r="B427" s="140" t="s">
        <v>443</v>
      </c>
      <c r="C427" s="141" t="s">
        <v>440</v>
      </c>
      <c r="D427" s="142"/>
      <c r="E427" s="148">
        <v>35195.805</v>
      </c>
      <c r="F427" s="148">
        <v>29383.952000000001</v>
      </c>
      <c r="G427" s="148">
        <v>28864.952000000001</v>
      </c>
    </row>
    <row r="428" spans="1:7" x14ac:dyDescent="0.25">
      <c r="A428" s="139" t="s">
        <v>691</v>
      </c>
      <c r="B428" s="140" t="s">
        <v>443</v>
      </c>
      <c r="C428" s="141" t="s">
        <v>440</v>
      </c>
      <c r="D428" s="142" t="s">
        <v>754</v>
      </c>
      <c r="E428" s="148">
        <v>35195.805</v>
      </c>
      <c r="F428" s="148">
        <v>29383.952000000001</v>
      </c>
      <c r="G428" s="148">
        <v>28864.952000000001</v>
      </c>
    </row>
    <row r="429" spans="1:7" ht="47.25" x14ac:dyDescent="0.25">
      <c r="A429" s="139" t="s">
        <v>444</v>
      </c>
      <c r="B429" s="140" t="s">
        <v>445</v>
      </c>
      <c r="C429" s="141" t="s">
        <v>187</v>
      </c>
      <c r="D429" s="142"/>
      <c r="E429" s="148">
        <v>3618</v>
      </c>
      <c r="F429" s="148">
        <v>3479.7840000000001</v>
      </c>
      <c r="G429" s="148">
        <v>3399.884</v>
      </c>
    </row>
    <row r="430" spans="1:7" ht="31.5" x14ac:dyDescent="0.25">
      <c r="A430" s="139" t="s">
        <v>446</v>
      </c>
      <c r="B430" s="140" t="s">
        <v>447</v>
      </c>
      <c r="C430" s="141" t="s">
        <v>187</v>
      </c>
      <c r="D430" s="142"/>
      <c r="E430" s="148">
        <v>3618</v>
      </c>
      <c r="F430" s="148">
        <v>3479.7840000000001</v>
      </c>
      <c r="G430" s="148">
        <v>3399.884</v>
      </c>
    </row>
    <row r="431" spans="1:7" x14ac:dyDescent="0.25">
      <c r="A431" s="139" t="s">
        <v>204</v>
      </c>
      <c r="B431" s="140" t="s">
        <v>447</v>
      </c>
      <c r="C431" s="141" t="s">
        <v>205</v>
      </c>
      <c r="D431" s="142"/>
      <c r="E431" s="148">
        <v>3618</v>
      </c>
      <c r="F431" s="148">
        <v>3479.7840000000001</v>
      </c>
      <c r="G431" s="148">
        <v>3399.884</v>
      </c>
    </row>
    <row r="432" spans="1:7" x14ac:dyDescent="0.25">
      <c r="A432" s="139" t="s">
        <v>713</v>
      </c>
      <c r="B432" s="140" t="s">
        <v>447</v>
      </c>
      <c r="C432" s="141" t="s">
        <v>205</v>
      </c>
      <c r="D432" s="142" t="s">
        <v>767</v>
      </c>
      <c r="E432" s="148">
        <v>3618</v>
      </c>
      <c r="F432" s="148">
        <v>3479.7840000000001</v>
      </c>
      <c r="G432" s="148">
        <v>3399.884</v>
      </c>
    </row>
    <row r="433" spans="1:7" ht="31.5" x14ac:dyDescent="0.25">
      <c r="A433" s="139" t="s">
        <v>448</v>
      </c>
      <c r="B433" s="140" t="s">
        <v>449</v>
      </c>
      <c r="C433" s="141" t="s">
        <v>187</v>
      </c>
      <c r="D433" s="142"/>
      <c r="E433" s="148">
        <v>168.87779999999998</v>
      </c>
      <c r="F433" s="148">
        <v>0</v>
      </c>
      <c r="G433" s="148">
        <v>0</v>
      </c>
    </row>
    <row r="434" spans="1:7" x14ac:dyDescent="0.25">
      <c r="A434" s="139" t="s">
        <v>450</v>
      </c>
      <c r="B434" s="140" t="s">
        <v>451</v>
      </c>
      <c r="C434" s="141" t="s">
        <v>187</v>
      </c>
      <c r="D434" s="142"/>
      <c r="E434" s="148">
        <v>168.87779999999998</v>
      </c>
      <c r="F434" s="148">
        <v>0</v>
      </c>
      <c r="G434" s="148">
        <v>0</v>
      </c>
    </row>
    <row r="435" spans="1:7" x14ac:dyDescent="0.25">
      <c r="A435" s="139" t="s">
        <v>204</v>
      </c>
      <c r="B435" s="140" t="s">
        <v>451</v>
      </c>
      <c r="C435" s="141" t="s">
        <v>205</v>
      </c>
      <c r="D435" s="142"/>
      <c r="E435" s="148">
        <v>168.87779999999998</v>
      </c>
      <c r="F435" s="148">
        <v>0</v>
      </c>
      <c r="G435" s="148">
        <v>0</v>
      </c>
    </row>
    <row r="436" spans="1:7" x14ac:dyDescent="0.25">
      <c r="A436" s="139" t="s">
        <v>691</v>
      </c>
      <c r="B436" s="140" t="s">
        <v>451</v>
      </c>
      <c r="C436" s="141" t="s">
        <v>205</v>
      </c>
      <c r="D436" s="142" t="s">
        <v>754</v>
      </c>
      <c r="E436" s="148">
        <v>168.87779999999998</v>
      </c>
      <c r="F436" s="148">
        <v>0</v>
      </c>
      <c r="G436" s="148">
        <v>0</v>
      </c>
    </row>
    <row r="437" spans="1:7" ht="47.25" x14ac:dyDescent="0.25">
      <c r="A437" s="139" t="s">
        <v>452</v>
      </c>
      <c r="B437" s="140" t="s">
        <v>453</v>
      </c>
      <c r="C437" s="141" t="s">
        <v>187</v>
      </c>
      <c r="D437" s="142"/>
      <c r="E437" s="148">
        <v>5616.3329999999996</v>
      </c>
      <c r="F437" s="148">
        <v>4930.4790000000003</v>
      </c>
      <c r="G437" s="148">
        <v>4862.2790000000005</v>
      </c>
    </row>
    <row r="438" spans="1:7" ht="15.75" customHeight="1" x14ac:dyDescent="0.25">
      <c r="A438" s="139" t="s">
        <v>454</v>
      </c>
      <c r="B438" s="140" t="s">
        <v>455</v>
      </c>
      <c r="C438" s="141" t="s">
        <v>187</v>
      </c>
      <c r="D438" s="142"/>
      <c r="E438" s="148">
        <v>5616.3329999999996</v>
      </c>
      <c r="F438" s="148">
        <v>4930.4790000000003</v>
      </c>
      <c r="G438" s="148">
        <v>4862.2790000000005</v>
      </c>
    </row>
    <row r="439" spans="1:7" x14ac:dyDescent="0.25">
      <c r="A439" s="139" t="s">
        <v>200</v>
      </c>
      <c r="B439" s="140" t="s">
        <v>456</v>
      </c>
      <c r="C439" s="141" t="s">
        <v>187</v>
      </c>
      <c r="D439" s="142"/>
      <c r="E439" s="148">
        <v>15</v>
      </c>
      <c r="F439" s="148">
        <v>24</v>
      </c>
      <c r="G439" s="148">
        <v>22</v>
      </c>
    </row>
    <row r="440" spans="1:7" ht="13.5" customHeight="1" x14ac:dyDescent="0.25">
      <c r="A440" s="139" t="s">
        <v>194</v>
      </c>
      <c r="B440" s="140" t="s">
        <v>456</v>
      </c>
      <c r="C440" s="141" t="s">
        <v>195</v>
      </c>
      <c r="D440" s="142"/>
      <c r="E440" s="148">
        <v>15</v>
      </c>
      <c r="F440" s="148">
        <v>24</v>
      </c>
      <c r="G440" s="148">
        <v>22</v>
      </c>
    </row>
    <row r="441" spans="1:7" ht="17.25" customHeight="1" x14ac:dyDescent="0.25">
      <c r="A441" s="139" t="s">
        <v>697</v>
      </c>
      <c r="B441" s="140" t="s">
        <v>456</v>
      </c>
      <c r="C441" s="141" t="s">
        <v>195</v>
      </c>
      <c r="D441" s="142" t="s">
        <v>747</v>
      </c>
      <c r="E441" s="148">
        <v>15</v>
      </c>
      <c r="F441" s="148">
        <v>24</v>
      </c>
      <c r="G441" s="148">
        <v>22</v>
      </c>
    </row>
    <row r="442" spans="1:7" ht="17.25" customHeight="1" x14ac:dyDescent="0.25">
      <c r="A442" s="139" t="s">
        <v>281</v>
      </c>
      <c r="B442" s="140" t="s">
        <v>457</v>
      </c>
      <c r="C442" s="141" t="s">
        <v>187</v>
      </c>
      <c r="D442" s="142"/>
      <c r="E442" s="148">
        <v>176.58099999999999</v>
      </c>
      <c r="F442" s="148">
        <v>109.881</v>
      </c>
      <c r="G442" s="148">
        <v>137.68100000000001</v>
      </c>
    </row>
    <row r="443" spans="1:7" ht="44.25" customHeight="1" x14ac:dyDescent="0.25">
      <c r="A443" s="139" t="s">
        <v>208</v>
      </c>
      <c r="B443" s="140" t="s">
        <v>457</v>
      </c>
      <c r="C443" s="141" t="s">
        <v>209</v>
      </c>
      <c r="D443" s="142"/>
      <c r="E443" s="148">
        <v>1.3</v>
      </c>
      <c r="F443" s="148">
        <v>9.3000000000000007</v>
      </c>
      <c r="G443" s="148">
        <v>4.3</v>
      </c>
    </row>
    <row r="444" spans="1:7" x14ac:dyDescent="0.25">
      <c r="A444" s="139" t="s">
        <v>691</v>
      </c>
      <c r="B444" s="140" t="s">
        <v>457</v>
      </c>
      <c r="C444" s="141" t="s">
        <v>209</v>
      </c>
      <c r="D444" s="142" t="s">
        <v>754</v>
      </c>
      <c r="E444" s="148">
        <v>1.3</v>
      </c>
      <c r="F444" s="148">
        <v>9.3000000000000007</v>
      </c>
      <c r="G444" s="148">
        <v>4.3</v>
      </c>
    </row>
    <row r="445" spans="1:7" ht="18" customHeight="1" x14ac:dyDescent="0.25">
      <c r="A445" s="139" t="s">
        <v>194</v>
      </c>
      <c r="B445" s="140" t="s">
        <v>457</v>
      </c>
      <c r="C445" s="141" t="s">
        <v>195</v>
      </c>
      <c r="D445" s="142"/>
      <c r="E445" s="148">
        <v>175.28100000000001</v>
      </c>
      <c r="F445" s="148">
        <v>100.581</v>
      </c>
      <c r="G445" s="148">
        <v>133.381</v>
      </c>
    </row>
    <row r="446" spans="1:7" x14ac:dyDescent="0.25">
      <c r="A446" s="139" t="s">
        <v>691</v>
      </c>
      <c r="B446" s="140" t="s">
        <v>457</v>
      </c>
      <c r="C446" s="141" t="s">
        <v>195</v>
      </c>
      <c r="D446" s="142" t="s">
        <v>754</v>
      </c>
      <c r="E446" s="148">
        <v>175.28100000000001</v>
      </c>
      <c r="F446" s="148">
        <v>100.581</v>
      </c>
      <c r="G446" s="148">
        <v>133.381</v>
      </c>
    </row>
    <row r="447" spans="1:7" ht="123.75" customHeight="1" x14ac:dyDescent="0.25">
      <c r="A447" s="139" t="s">
        <v>270</v>
      </c>
      <c r="B447" s="140" t="s">
        <v>458</v>
      </c>
      <c r="C447" s="141" t="s">
        <v>187</v>
      </c>
      <c r="D447" s="142"/>
      <c r="E447" s="148">
        <v>5424.7520000000004</v>
      </c>
      <c r="F447" s="148">
        <v>4796.598</v>
      </c>
      <c r="G447" s="148">
        <v>4702.598</v>
      </c>
    </row>
    <row r="448" spans="1:7" ht="44.25" customHeight="1" x14ac:dyDescent="0.25">
      <c r="A448" s="139" t="s">
        <v>208</v>
      </c>
      <c r="B448" s="140" t="s">
        <v>458</v>
      </c>
      <c r="C448" s="141" t="s">
        <v>209</v>
      </c>
      <c r="D448" s="142"/>
      <c r="E448" s="148">
        <v>5424.7520000000004</v>
      </c>
      <c r="F448" s="148">
        <v>4796.598</v>
      </c>
      <c r="G448" s="148">
        <v>4702.598</v>
      </c>
    </row>
    <row r="449" spans="1:7" x14ac:dyDescent="0.25">
      <c r="A449" s="139" t="s">
        <v>691</v>
      </c>
      <c r="B449" s="140" t="s">
        <v>458</v>
      </c>
      <c r="C449" s="141" t="s">
        <v>209</v>
      </c>
      <c r="D449" s="142" t="s">
        <v>754</v>
      </c>
      <c r="E449" s="148">
        <v>5424.7520000000004</v>
      </c>
      <c r="F449" s="148">
        <v>4796.598</v>
      </c>
      <c r="G449" s="148">
        <v>4702.598</v>
      </c>
    </row>
    <row r="450" spans="1:7" ht="31.5" x14ac:dyDescent="0.25">
      <c r="A450" s="153" t="s">
        <v>459</v>
      </c>
      <c r="B450" s="154" t="s">
        <v>460</v>
      </c>
      <c r="C450" s="155" t="s">
        <v>187</v>
      </c>
      <c r="D450" s="145"/>
      <c r="E450" s="149">
        <v>71766.570160000003</v>
      </c>
      <c r="F450" s="148">
        <v>60443.561000000002</v>
      </c>
      <c r="G450" s="148">
        <v>59934.074999999997</v>
      </c>
    </row>
    <row r="451" spans="1:7" ht="31.5" x14ac:dyDescent="0.25">
      <c r="A451" s="139" t="s">
        <v>461</v>
      </c>
      <c r="B451" s="140" t="s">
        <v>462</v>
      </c>
      <c r="C451" s="141" t="s">
        <v>187</v>
      </c>
      <c r="D451" s="142"/>
      <c r="E451" s="148">
        <v>71756.570160000003</v>
      </c>
      <c r="F451" s="148">
        <v>60433.561000000002</v>
      </c>
      <c r="G451" s="148">
        <v>59924.074999999997</v>
      </c>
    </row>
    <row r="452" spans="1:7" ht="32.25" customHeight="1" x14ac:dyDescent="0.25">
      <c r="A452" s="139" t="s">
        <v>463</v>
      </c>
      <c r="B452" s="140" t="s">
        <v>464</v>
      </c>
      <c r="C452" s="141" t="s">
        <v>187</v>
      </c>
      <c r="D452" s="142"/>
      <c r="E452" s="148">
        <v>155.05000000000001</v>
      </c>
      <c r="F452" s="148">
        <v>97</v>
      </c>
      <c r="G452" s="148">
        <v>97</v>
      </c>
    </row>
    <row r="453" spans="1:7" ht="31.5" hidden="1" x14ac:dyDescent="0.25">
      <c r="A453" s="139" t="s">
        <v>465</v>
      </c>
      <c r="B453" s="140" t="s">
        <v>466</v>
      </c>
      <c r="C453" s="141" t="s">
        <v>187</v>
      </c>
      <c r="D453" s="142"/>
      <c r="E453" s="148">
        <v>0</v>
      </c>
      <c r="F453" s="148">
        <v>10</v>
      </c>
      <c r="G453" s="148">
        <v>10</v>
      </c>
    </row>
    <row r="454" spans="1:7" ht="13.5" hidden="1" customHeight="1" x14ac:dyDescent="0.25">
      <c r="A454" s="139" t="s">
        <v>194</v>
      </c>
      <c r="B454" s="140" t="s">
        <v>466</v>
      </c>
      <c r="C454" s="141" t="s">
        <v>195</v>
      </c>
      <c r="D454" s="142"/>
      <c r="E454" s="148">
        <v>0</v>
      </c>
      <c r="F454" s="148">
        <v>10</v>
      </c>
      <c r="G454" s="148">
        <v>10</v>
      </c>
    </row>
    <row r="455" spans="1:7" ht="15" hidden="1" customHeight="1" x14ac:dyDescent="0.25">
      <c r="A455" s="139" t="s">
        <v>697</v>
      </c>
      <c r="B455" s="140" t="s">
        <v>466</v>
      </c>
      <c r="C455" s="141" t="s">
        <v>195</v>
      </c>
      <c r="D455" s="142" t="s">
        <v>747</v>
      </c>
      <c r="E455" s="148">
        <v>0</v>
      </c>
      <c r="F455" s="148">
        <v>10</v>
      </c>
      <c r="G455" s="148">
        <v>10</v>
      </c>
    </row>
    <row r="456" spans="1:7" ht="31.5" x14ac:dyDescent="0.25">
      <c r="A456" s="139" t="s">
        <v>467</v>
      </c>
      <c r="B456" s="140" t="s">
        <v>468</v>
      </c>
      <c r="C456" s="141" t="s">
        <v>187</v>
      </c>
      <c r="D456" s="142"/>
      <c r="E456" s="148">
        <v>144.05000000000001</v>
      </c>
      <c r="F456" s="148">
        <v>80</v>
      </c>
      <c r="G456" s="148">
        <v>80</v>
      </c>
    </row>
    <row r="457" spans="1:7" ht="13.5" customHeight="1" x14ac:dyDescent="0.25">
      <c r="A457" s="139" t="s">
        <v>194</v>
      </c>
      <c r="B457" s="140" t="s">
        <v>468</v>
      </c>
      <c r="C457" s="141" t="s">
        <v>195</v>
      </c>
      <c r="D457" s="142"/>
      <c r="E457" s="148">
        <v>144.05000000000001</v>
      </c>
      <c r="F457" s="148">
        <v>80</v>
      </c>
      <c r="G457" s="148">
        <v>80</v>
      </c>
    </row>
    <row r="458" spans="1:7" ht="16.5" customHeight="1" x14ac:dyDescent="0.25">
      <c r="A458" s="139" t="s">
        <v>697</v>
      </c>
      <c r="B458" s="140" t="s">
        <v>468</v>
      </c>
      <c r="C458" s="141" t="s">
        <v>195</v>
      </c>
      <c r="D458" s="142" t="s">
        <v>747</v>
      </c>
      <c r="E458" s="148">
        <v>144.05000000000001</v>
      </c>
      <c r="F458" s="148">
        <v>80</v>
      </c>
      <c r="G458" s="148">
        <v>80</v>
      </c>
    </row>
    <row r="459" spans="1:7" ht="31.5" x14ac:dyDescent="0.25">
      <c r="A459" s="139" t="s">
        <v>469</v>
      </c>
      <c r="B459" s="140" t="s">
        <v>470</v>
      </c>
      <c r="C459" s="141" t="s">
        <v>187</v>
      </c>
      <c r="D459" s="142"/>
      <c r="E459" s="148">
        <v>11</v>
      </c>
      <c r="F459" s="148">
        <v>7</v>
      </c>
      <c r="G459" s="148">
        <v>7</v>
      </c>
    </row>
    <row r="460" spans="1:7" ht="15.75" customHeight="1" x14ac:dyDescent="0.25">
      <c r="A460" s="139" t="s">
        <v>194</v>
      </c>
      <c r="B460" s="140" t="s">
        <v>470</v>
      </c>
      <c r="C460" s="141" t="s">
        <v>195</v>
      </c>
      <c r="D460" s="142"/>
      <c r="E460" s="148">
        <v>11</v>
      </c>
      <c r="F460" s="148">
        <v>7</v>
      </c>
      <c r="G460" s="148">
        <v>7</v>
      </c>
    </row>
    <row r="461" spans="1:7" ht="17.25" customHeight="1" x14ac:dyDescent="0.25">
      <c r="A461" s="139" t="s">
        <v>697</v>
      </c>
      <c r="B461" s="140" t="s">
        <v>470</v>
      </c>
      <c r="C461" s="141" t="s">
        <v>195</v>
      </c>
      <c r="D461" s="142" t="s">
        <v>747</v>
      </c>
      <c r="E461" s="148">
        <v>11</v>
      </c>
      <c r="F461" s="148">
        <v>7</v>
      </c>
      <c r="G461" s="148">
        <v>7</v>
      </c>
    </row>
    <row r="462" spans="1:7" ht="31.5" x14ac:dyDescent="0.25">
      <c r="A462" s="139" t="s">
        <v>471</v>
      </c>
      <c r="B462" s="140" t="s">
        <v>472</v>
      </c>
      <c r="C462" s="141" t="s">
        <v>187</v>
      </c>
      <c r="D462" s="142"/>
      <c r="E462" s="148">
        <v>7285.3040000000001</v>
      </c>
      <c r="F462" s="148">
        <v>7464.5540000000001</v>
      </c>
      <c r="G462" s="148">
        <v>7763.1360000000004</v>
      </c>
    </row>
    <row r="463" spans="1:7" ht="78.75" x14ac:dyDescent="0.25">
      <c r="A463" s="139" t="s">
        <v>473</v>
      </c>
      <c r="B463" s="140" t="s">
        <v>474</v>
      </c>
      <c r="C463" s="141" t="s">
        <v>187</v>
      </c>
      <c r="D463" s="142"/>
      <c r="E463" s="148">
        <v>7285.3040000000001</v>
      </c>
      <c r="F463" s="148">
        <v>7464.5540000000001</v>
      </c>
      <c r="G463" s="148">
        <v>7763.1360000000004</v>
      </c>
    </row>
    <row r="464" spans="1:7" x14ac:dyDescent="0.25">
      <c r="A464" s="139" t="s">
        <v>243</v>
      </c>
      <c r="B464" s="140" t="s">
        <v>474</v>
      </c>
      <c r="C464" s="141" t="s">
        <v>244</v>
      </c>
      <c r="D464" s="142"/>
      <c r="E464" s="148">
        <v>7285.3040000000001</v>
      </c>
      <c r="F464" s="148">
        <v>7464.5540000000001</v>
      </c>
      <c r="G464" s="148">
        <v>7763.1360000000004</v>
      </c>
    </row>
    <row r="465" spans="1:7" x14ac:dyDescent="0.25">
      <c r="A465" s="139" t="s">
        <v>712</v>
      </c>
      <c r="B465" s="140" t="s">
        <v>474</v>
      </c>
      <c r="C465" s="141" t="s">
        <v>244</v>
      </c>
      <c r="D465" s="142" t="s">
        <v>768</v>
      </c>
      <c r="E465" s="148">
        <v>7285.3040000000001</v>
      </c>
      <c r="F465" s="148">
        <v>7464.5540000000001</v>
      </c>
      <c r="G465" s="148">
        <v>7763.1360000000004</v>
      </c>
    </row>
    <row r="466" spans="1:7" ht="31.5" x14ac:dyDescent="0.25">
      <c r="A466" s="139" t="s">
        <v>475</v>
      </c>
      <c r="B466" s="140" t="s">
        <v>476</v>
      </c>
      <c r="C466" s="141" t="s">
        <v>187</v>
      </c>
      <c r="D466" s="142"/>
      <c r="E466" s="148">
        <v>1268.5260000000001</v>
      </c>
      <c r="F466" s="148">
        <v>1309.9059999999999</v>
      </c>
      <c r="G466" s="148">
        <v>1392.665</v>
      </c>
    </row>
    <row r="467" spans="1:7" ht="63" x14ac:dyDescent="0.25">
      <c r="A467" s="139" t="s">
        <v>477</v>
      </c>
      <c r="B467" s="140" t="s">
        <v>478</v>
      </c>
      <c r="C467" s="141" t="s">
        <v>187</v>
      </c>
      <c r="D467" s="142"/>
      <c r="E467" s="148">
        <v>1265.5260000000001</v>
      </c>
      <c r="F467" s="148">
        <v>1306.9059999999999</v>
      </c>
      <c r="G467" s="148">
        <v>1389.665</v>
      </c>
    </row>
    <row r="468" spans="1:7" x14ac:dyDescent="0.25">
      <c r="A468" s="139" t="s">
        <v>243</v>
      </c>
      <c r="B468" s="140" t="s">
        <v>478</v>
      </c>
      <c r="C468" s="141" t="s">
        <v>244</v>
      </c>
      <c r="D468" s="142"/>
      <c r="E468" s="148">
        <v>1265.5260000000001</v>
      </c>
      <c r="F468" s="148">
        <v>1306.9059999999999</v>
      </c>
      <c r="G468" s="148">
        <v>1389.665</v>
      </c>
    </row>
    <row r="469" spans="1:7" x14ac:dyDescent="0.25">
      <c r="A469" s="139" t="s">
        <v>691</v>
      </c>
      <c r="B469" s="140" t="s">
        <v>478</v>
      </c>
      <c r="C469" s="141" t="s">
        <v>244</v>
      </c>
      <c r="D469" s="142" t="s">
        <v>754</v>
      </c>
      <c r="E469" s="148">
        <v>1265.5260000000001</v>
      </c>
      <c r="F469" s="148">
        <v>1306.9059999999999</v>
      </c>
      <c r="G469" s="148">
        <v>1389.665</v>
      </c>
    </row>
    <row r="470" spans="1:7" ht="31.5" x14ac:dyDescent="0.25">
      <c r="A470" s="139" t="s">
        <v>479</v>
      </c>
      <c r="B470" s="140" t="s">
        <v>480</v>
      </c>
      <c r="C470" s="141" t="s">
        <v>187</v>
      </c>
      <c r="D470" s="142"/>
      <c r="E470" s="148">
        <v>3</v>
      </c>
      <c r="F470" s="148">
        <v>3</v>
      </c>
      <c r="G470" s="148">
        <v>3</v>
      </c>
    </row>
    <row r="471" spans="1:7" x14ac:dyDescent="0.25">
      <c r="A471" s="139" t="s">
        <v>243</v>
      </c>
      <c r="B471" s="140" t="s">
        <v>480</v>
      </c>
      <c r="C471" s="141" t="s">
        <v>244</v>
      </c>
      <c r="D471" s="142"/>
      <c r="E471" s="148">
        <v>3</v>
      </c>
      <c r="F471" s="148">
        <v>3</v>
      </c>
      <c r="G471" s="148">
        <v>3</v>
      </c>
    </row>
    <row r="472" spans="1:7" x14ac:dyDescent="0.25">
      <c r="A472" s="139" t="s">
        <v>691</v>
      </c>
      <c r="B472" s="140" t="s">
        <v>480</v>
      </c>
      <c r="C472" s="141" t="s">
        <v>244</v>
      </c>
      <c r="D472" s="142" t="s">
        <v>754</v>
      </c>
      <c r="E472" s="148">
        <v>3</v>
      </c>
      <c r="F472" s="148">
        <v>3</v>
      </c>
      <c r="G472" s="148">
        <v>3</v>
      </c>
    </row>
    <row r="473" spans="1:7" x14ac:dyDescent="0.25">
      <c r="A473" s="139" t="s">
        <v>481</v>
      </c>
      <c r="B473" s="140" t="s">
        <v>482</v>
      </c>
      <c r="C473" s="141" t="s">
        <v>187</v>
      </c>
      <c r="D473" s="142"/>
      <c r="E473" s="148">
        <v>233.03100000000001</v>
      </c>
      <c r="F473" s="148">
        <v>83.031000000000006</v>
      </c>
      <c r="G473" s="148">
        <v>83.031000000000006</v>
      </c>
    </row>
    <row r="474" spans="1:7" ht="31.5" x14ac:dyDescent="0.25">
      <c r="A474" s="139" t="s">
        <v>483</v>
      </c>
      <c r="B474" s="140" t="s">
        <v>484</v>
      </c>
      <c r="C474" s="141" t="s">
        <v>187</v>
      </c>
      <c r="D474" s="142"/>
      <c r="E474" s="148">
        <v>233.03100000000001</v>
      </c>
      <c r="F474" s="148">
        <v>83.031000000000006</v>
      </c>
      <c r="G474" s="148">
        <v>83.031000000000006</v>
      </c>
    </row>
    <row r="475" spans="1:7" x14ac:dyDescent="0.25">
      <c r="A475" s="139" t="s">
        <v>204</v>
      </c>
      <c r="B475" s="140" t="s">
        <v>484</v>
      </c>
      <c r="C475" s="141" t="s">
        <v>205</v>
      </c>
      <c r="D475" s="142"/>
      <c r="E475" s="148">
        <v>233.03100000000001</v>
      </c>
      <c r="F475" s="148">
        <v>83.031000000000006</v>
      </c>
      <c r="G475" s="148">
        <v>83.031000000000006</v>
      </c>
    </row>
    <row r="476" spans="1:7" x14ac:dyDescent="0.25">
      <c r="A476" s="139" t="s">
        <v>691</v>
      </c>
      <c r="B476" s="140" t="s">
        <v>484</v>
      </c>
      <c r="C476" s="141" t="s">
        <v>205</v>
      </c>
      <c r="D476" s="142" t="s">
        <v>754</v>
      </c>
      <c r="E476" s="148">
        <v>233.03100000000001</v>
      </c>
      <c r="F476" s="148">
        <v>83.031000000000006</v>
      </c>
      <c r="G476" s="148">
        <v>83.031000000000006</v>
      </c>
    </row>
    <row r="477" spans="1:7" ht="31.5" x14ac:dyDescent="0.25">
      <c r="A477" s="139" t="s">
        <v>485</v>
      </c>
      <c r="B477" s="140" t="s">
        <v>486</v>
      </c>
      <c r="C477" s="141" t="s">
        <v>187</v>
      </c>
      <c r="D477" s="142"/>
      <c r="E477" s="148">
        <v>54020.472159999998</v>
      </c>
      <c r="F477" s="148">
        <v>43259.137000000002</v>
      </c>
      <c r="G477" s="148">
        <v>42446.51</v>
      </c>
    </row>
    <row r="478" spans="1:7" ht="15.75" customHeight="1" x14ac:dyDescent="0.25">
      <c r="A478" s="139" t="s">
        <v>281</v>
      </c>
      <c r="B478" s="140" t="s">
        <v>487</v>
      </c>
      <c r="C478" s="141" t="s">
        <v>187</v>
      </c>
      <c r="D478" s="142"/>
      <c r="E478" s="148">
        <v>4033.2481600000001</v>
      </c>
      <c r="F478" s="148">
        <v>1993.432</v>
      </c>
      <c r="G478" s="148">
        <v>1993.316</v>
      </c>
    </row>
    <row r="479" spans="1:7" ht="44.25" customHeight="1" x14ac:dyDescent="0.25">
      <c r="A479" s="139" t="s">
        <v>208</v>
      </c>
      <c r="B479" s="140" t="s">
        <v>487</v>
      </c>
      <c r="C479" s="141" t="s">
        <v>209</v>
      </c>
      <c r="D479" s="142"/>
      <c r="E479" s="148">
        <v>42.60998</v>
      </c>
      <c r="F479" s="148">
        <v>4.78</v>
      </c>
      <c r="G479" s="148">
        <v>4.9000000000000004</v>
      </c>
    </row>
    <row r="480" spans="1:7" ht="47.25" x14ac:dyDescent="0.25">
      <c r="A480" s="139" t="s">
        <v>709</v>
      </c>
      <c r="B480" s="140" t="s">
        <v>487</v>
      </c>
      <c r="C480" s="141" t="s">
        <v>209</v>
      </c>
      <c r="D480" s="142" t="s">
        <v>758</v>
      </c>
      <c r="E480" s="148">
        <v>42.60998</v>
      </c>
      <c r="F480" s="148">
        <v>4.78</v>
      </c>
      <c r="G480" s="148">
        <v>4.9000000000000004</v>
      </c>
    </row>
    <row r="481" spans="1:7" ht="18" customHeight="1" x14ac:dyDescent="0.25">
      <c r="A481" s="139" t="s">
        <v>194</v>
      </c>
      <c r="B481" s="140" t="s">
        <v>487</v>
      </c>
      <c r="C481" s="141" t="s">
        <v>195</v>
      </c>
      <c r="D481" s="142"/>
      <c r="E481" s="148">
        <v>3947.6830199999999</v>
      </c>
      <c r="F481" s="148">
        <v>1979.9269999999999</v>
      </c>
      <c r="G481" s="148">
        <v>1979.691</v>
      </c>
    </row>
    <row r="482" spans="1:7" ht="47.25" x14ac:dyDescent="0.25">
      <c r="A482" s="139" t="s">
        <v>709</v>
      </c>
      <c r="B482" s="140" t="s">
        <v>487</v>
      </c>
      <c r="C482" s="141" t="s">
        <v>195</v>
      </c>
      <c r="D482" s="142" t="s">
        <v>758</v>
      </c>
      <c r="E482" s="148">
        <v>3947.6830199999999</v>
      </c>
      <c r="F482" s="148">
        <v>1979.9269999999999</v>
      </c>
      <c r="G482" s="148">
        <v>1979.691</v>
      </c>
    </row>
    <row r="483" spans="1:7" x14ac:dyDescent="0.25">
      <c r="A483" s="139" t="s">
        <v>243</v>
      </c>
      <c r="B483" s="140" t="s">
        <v>487</v>
      </c>
      <c r="C483" s="141" t="s">
        <v>244</v>
      </c>
      <c r="D483" s="142"/>
      <c r="E483" s="148">
        <v>25</v>
      </c>
      <c r="F483" s="148">
        <v>0</v>
      </c>
      <c r="G483" s="148">
        <v>0</v>
      </c>
    </row>
    <row r="484" spans="1:7" ht="47.25" x14ac:dyDescent="0.25">
      <c r="A484" s="139" t="s">
        <v>709</v>
      </c>
      <c r="B484" s="140" t="s">
        <v>487</v>
      </c>
      <c r="C484" s="141" t="s">
        <v>244</v>
      </c>
      <c r="D484" s="142" t="s">
        <v>758</v>
      </c>
      <c r="E484" s="148">
        <v>25</v>
      </c>
      <c r="F484" s="148">
        <v>0</v>
      </c>
      <c r="G484" s="148">
        <v>0</v>
      </c>
    </row>
    <row r="485" spans="1:7" x14ac:dyDescent="0.25">
      <c r="A485" s="139" t="s">
        <v>204</v>
      </c>
      <c r="B485" s="140" t="s">
        <v>487</v>
      </c>
      <c r="C485" s="141" t="s">
        <v>205</v>
      </c>
      <c r="D485" s="142"/>
      <c r="E485" s="148">
        <v>17.955159999999999</v>
      </c>
      <c r="F485" s="148">
        <v>8.7249999999999996</v>
      </c>
      <c r="G485" s="148">
        <v>8.7249999999999996</v>
      </c>
    </row>
    <row r="486" spans="1:7" ht="47.25" x14ac:dyDescent="0.25">
      <c r="A486" s="139" t="s">
        <v>709</v>
      </c>
      <c r="B486" s="140" t="s">
        <v>487</v>
      </c>
      <c r="C486" s="141" t="s">
        <v>205</v>
      </c>
      <c r="D486" s="142" t="s">
        <v>758</v>
      </c>
      <c r="E486" s="148">
        <v>17.955159999999999</v>
      </c>
      <c r="F486" s="148">
        <v>8.7249999999999996</v>
      </c>
      <c r="G486" s="148">
        <v>8.7249999999999996</v>
      </c>
    </row>
    <row r="487" spans="1:7" ht="125.25" customHeight="1" x14ac:dyDescent="0.25">
      <c r="A487" s="139" t="s">
        <v>270</v>
      </c>
      <c r="B487" s="140" t="s">
        <v>488</v>
      </c>
      <c r="C487" s="141" t="s">
        <v>187</v>
      </c>
      <c r="D487" s="142"/>
      <c r="E487" s="148">
        <v>49987.224000000002</v>
      </c>
      <c r="F487" s="148">
        <v>41265.705000000002</v>
      </c>
      <c r="G487" s="148">
        <v>40453.194000000003</v>
      </c>
    </row>
    <row r="488" spans="1:7" ht="44.25" customHeight="1" x14ac:dyDescent="0.25">
      <c r="A488" s="139" t="s">
        <v>208</v>
      </c>
      <c r="B488" s="140" t="s">
        <v>488</v>
      </c>
      <c r="C488" s="141" t="s">
        <v>209</v>
      </c>
      <c r="D488" s="142"/>
      <c r="E488" s="148">
        <v>49987.224000000002</v>
      </c>
      <c r="F488" s="148">
        <v>41265.705000000002</v>
      </c>
      <c r="G488" s="148">
        <v>40453.194000000003</v>
      </c>
    </row>
    <row r="489" spans="1:7" ht="47.25" x14ac:dyDescent="0.25">
      <c r="A489" s="139" t="s">
        <v>709</v>
      </c>
      <c r="B489" s="140" t="s">
        <v>488</v>
      </c>
      <c r="C489" s="141" t="s">
        <v>209</v>
      </c>
      <c r="D489" s="142" t="s">
        <v>758</v>
      </c>
      <c r="E489" s="148">
        <v>49987.224000000002</v>
      </c>
      <c r="F489" s="148">
        <v>41265.705000000002</v>
      </c>
      <c r="G489" s="148">
        <v>40453.194000000003</v>
      </c>
    </row>
    <row r="490" spans="1:7" ht="31.5" x14ac:dyDescent="0.25">
      <c r="A490" s="139" t="s">
        <v>489</v>
      </c>
      <c r="B490" s="140" t="s">
        <v>490</v>
      </c>
      <c r="C490" s="141" t="s">
        <v>187</v>
      </c>
      <c r="D490" s="142"/>
      <c r="E490" s="148">
        <v>3609.8870000000002</v>
      </c>
      <c r="F490" s="148">
        <v>3362.5329999999999</v>
      </c>
      <c r="G490" s="148">
        <v>3284.7330000000002</v>
      </c>
    </row>
    <row r="491" spans="1:7" x14ac:dyDescent="0.25">
      <c r="A491" s="139" t="s">
        <v>200</v>
      </c>
      <c r="B491" s="140" t="s">
        <v>491</v>
      </c>
      <c r="C491" s="141" t="s">
        <v>187</v>
      </c>
      <c r="D491" s="142"/>
      <c r="E491" s="148">
        <v>2.4500000000000002</v>
      </c>
      <c r="F491" s="148">
        <v>0</v>
      </c>
      <c r="G491" s="148">
        <v>0</v>
      </c>
    </row>
    <row r="492" spans="1:7" ht="12.75" customHeight="1" x14ac:dyDescent="0.25">
      <c r="A492" s="139" t="s">
        <v>194</v>
      </c>
      <c r="B492" s="140" t="s">
        <v>491</v>
      </c>
      <c r="C492" s="141" t="s">
        <v>195</v>
      </c>
      <c r="D492" s="142"/>
      <c r="E492" s="148">
        <v>2.4500000000000002</v>
      </c>
      <c r="F492" s="148">
        <v>0</v>
      </c>
      <c r="G492" s="148">
        <v>0</v>
      </c>
    </row>
    <row r="493" spans="1:7" ht="15.75" customHeight="1" x14ac:dyDescent="0.25">
      <c r="A493" s="139" t="s">
        <v>697</v>
      </c>
      <c r="B493" s="140" t="s">
        <v>491</v>
      </c>
      <c r="C493" s="141" t="s">
        <v>195</v>
      </c>
      <c r="D493" s="142" t="s">
        <v>747</v>
      </c>
      <c r="E493" s="148">
        <v>2.4500000000000002</v>
      </c>
      <c r="F493" s="148">
        <v>0</v>
      </c>
      <c r="G493" s="148">
        <v>0</v>
      </c>
    </row>
    <row r="494" spans="1:7" ht="126" customHeight="1" x14ac:dyDescent="0.25">
      <c r="A494" s="139" t="s">
        <v>270</v>
      </c>
      <c r="B494" s="140" t="s">
        <v>492</v>
      </c>
      <c r="C494" s="141" t="s">
        <v>187</v>
      </c>
      <c r="D494" s="142"/>
      <c r="E494" s="148">
        <v>3607.4369999999999</v>
      </c>
      <c r="F494" s="148">
        <v>3362.5329999999999</v>
      </c>
      <c r="G494" s="148">
        <v>3284.7330000000002</v>
      </c>
    </row>
    <row r="495" spans="1:7" ht="44.25" customHeight="1" x14ac:dyDescent="0.25">
      <c r="A495" s="139" t="s">
        <v>208</v>
      </c>
      <c r="B495" s="140" t="s">
        <v>492</v>
      </c>
      <c r="C495" s="141" t="s">
        <v>209</v>
      </c>
      <c r="D495" s="142"/>
      <c r="E495" s="148">
        <v>3607.4369999999999</v>
      </c>
      <c r="F495" s="148">
        <v>3362.5329999999999</v>
      </c>
      <c r="G495" s="148">
        <v>3284.7330000000002</v>
      </c>
    </row>
    <row r="496" spans="1:7" ht="31.5" x14ac:dyDescent="0.25">
      <c r="A496" s="139" t="s">
        <v>711</v>
      </c>
      <c r="B496" s="140" t="s">
        <v>492</v>
      </c>
      <c r="C496" s="141" t="s">
        <v>209</v>
      </c>
      <c r="D496" s="142" t="s">
        <v>769</v>
      </c>
      <c r="E496" s="148">
        <v>3607.4369999999999</v>
      </c>
      <c r="F496" s="148">
        <v>3362.5329999999999</v>
      </c>
      <c r="G496" s="148">
        <v>3284.7330000000002</v>
      </c>
    </row>
    <row r="497" spans="1:7" ht="31.5" x14ac:dyDescent="0.25">
      <c r="A497" s="139" t="s">
        <v>493</v>
      </c>
      <c r="B497" s="140" t="s">
        <v>494</v>
      </c>
      <c r="C497" s="141" t="s">
        <v>187</v>
      </c>
      <c r="D497" s="142"/>
      <c r="E497" s="148">
        <v>5184.3</v>
      </c>
      <c r="F497" s="148">
        <v>4857.3999999999996</v>
      </c>
      <c r="G497" s="148">
        <v>4857</v>
      </c>
    </row>
    <row r="498" spans="1:7" ht="47.25" x14ac:dyDescent="0.25">
      <c r="A498" s="139" t="s">
        <v>495</v>
      </c>
      <c r="B498" s="140" t="s">
        <v>496</v>
      </c>
      <c r="C498" s="141" t="s">
        <v>187</v>
      </c>
      <c r="D498" s="142"/>
      <c r="E498" s="148">
        <v>122.3</v>
      </c>
      <c r="F498" s="148">
        <v>3.8</v>
      </c>
      <c r="G498" s="148">
        <v>3.4</v>
      </c>
    </row>
    <row r="499" spans="1:7" ht="17.25" customHeight="1" x14ac:dyDescent="0.25">
      <c r="A499" s="139" t="s">
        <v>194</v>
      </c>
      <c r="B499" s="140" t="s">
        <v>496</v>
      </c>
      <c r="C499" s="141" t="s">
        <v>195</v>
      </c>
      <c r="D499" s="142"/>
      <c r="E499" s="148">
        <v>122.3</v>
      </c>
      <c r="F499" s="148">
        <v>3.8</v>
      </c>
      <c r="G499" s="148">
        <v>3.4</v>
      </c>
    </row>
    <row r="500" spans="1:7" x14ac:dyDescent="0.25">
      <c r="A500" s="139" t="s">
        <v>710</v>
      </c>
      <c r="B500" s="140" t="s">
        <v>496</v>
      </c>
      <c r="C500" s="141" t="s">
        <v>195</v>
      </c>
      <c r="D500" s="142" t="s">
        <v>770</v>
      </c>
      <c r="E500" s="148">
        <v>122.3</v>
      </c>
      <c r="F500" s="148">
        <v>3.8</v>
      </c>
      <c r="G500" s="148">
        <v>3.4</v>
      </c>
    </row>
    <row r="501" spans="1:7" ht="63" x14ac:dyDescent="0.25">
      <c r="A501" s="139" t="s">
        <v>497</v>
      </c>
      <c r="B501" s="140" t="s">
        <v>498</v>
      </c>
      <c r="C501" s="141" t="s">
        <v>187</v>
      </c>
      <c r="D501" s="142"/>
      <c r="E501" s="148">
        <v>1745.5</v>
      </c>
      <c r="F501" s="148">
        <v>1654.4</v>
      </c>
      <c r="G501" s="148">
        <v>1654.4</v>
      </c>
    </row>
    <row r="502" spans="1:7" ht="44.25" customHeight="1" x14ac:dyDescent="0.25">
      <c r="A502" s="139" t="s">
        <v>208</v>
      </c>
      <c r="B502" s="140" t="s">
        <v>498</v>
      </c>
      <c r="C502" s="141" t="s">
        <v>209</v>
      </c>
      <c r="D502" s="142"/>
      <c r="E502" s="148">
        <v>1600.66</v>
      </c>
      <c r="F502" s="148">
        <v>1505.6</v>
      </c>
      <c r="G502" s="148">
        <v>1505.6</v>
      </c>
    </row>
    <row r="503" spans="1:7" ht="47.25" x14ac:dyDescent="0.25">
      <c r="A503" s="139" t="s">
        <v>709</v>
      </c>
      <c r="B503" s="140" t="s">
        <v>498</v>
      </c>
      <c r="C503" s="141" t="s">
        <v>209</v>
      </c>
      <c r="D503" s="142" t="s">
        <v>758</v>
      </c>
      <c r="E503" s="148">
        <v>1600.66</v>
      </c>
      <c r="F503" s="148">
        <v>1505.6</v>
      </c>
      <c r="G503" s="148">
        <v>1505.6</v>
      </c>
    </row>
    <row r="504" spans="1:7" ht="15.75" customHeight="1" x14ac:dyDescent="0.25">
      <c r="A504" s="139" t="s">
        <v>194</v>
      </c>
      <c r="B504" s="140" t="s">
        <v>498</v>
      </c>
      <c r="C504" s="141" t="s">
        <v>195</v>
      </c>
      <c r="D504" s="142"/>
      <c r="E504" s="148">
        <v>144.84</v>
      </c>
      <c r="F504" s="148">
        <v>148.80000000000001</v>
      </c>
      <c r="G504" s="148">
        <v>148.80000000000001</v>
      </c>
    </row>
    <row r="505" spans="1:7" ht="47.25" x14ac:dyDescent="0.25">
      <c r="A505" s="139" t="s">
        <v>709</v>
      </c>
      <c r="B505" s="140" t="s">
        <v>498</v>
      </c>
      <c r="C505" s="141" t="s">
        <v>195</v>
      </c>
      <c r="D505" s="142" t="s">
        <v>758</v>
      </c>
      <c r="E505" s="148">
        <v>144.84</v>
      </c>
      <c r="F505" s="148">
        <v>148.80000000000001</v>
      </c>
      <c r="G505" s="148">
        <v>148.80000000000001</v>
      </c>
    </row>
    <row r="506" spans="1:7" ht="47.25" x14ac:dyDescent="0.25">
      <c r="A506" s="139" t="s">
        <v>499</v>
      </c>
      <c r="B506" s="140" t="s">
        <v>500</v>
      </c>
      <c r="C506" s="141" t="s">
        <v>187</v>
      </c>
      <c r="D506" s="142"/>
      <c r="E506" s="148">
        <v>1631.9</v>
      </c>
      <c r="F506" s="148">
        <v>1556.6</v>
      </c>
      <c r="G506" s="148">
        <v>1556.6</v>
      </c>
    </row>
    <row r="507" spans="1:7" ht="44.25" customHeight="1" x14ac:dyDescent="0.25">
      <c r="A507" s="139" t="s">
        <v>208</v>
      </c>
      <c r="B507" s="140" t="s">
        <v>500</v>
      </c>
      <c r="C507" s="141" t="s">
        <v>209</v>
      </c>
      <c r="D507" s="142"/>
      <c r="E507" s="148">
        <v>1430.2</v>
      </c>
      <c r="F507" s="148">
        <v>1361.702</v>
      </c>
      <c r="G507" s="148">
        <v>1361.702</v>
      </c>
    </row>
    <row r="508" spans="1:7" ht="47.25" x14ac:dyDescent="0.25">
      <c r="A508" s="139" t="s">
        <v>709</v>
      </c>
      <c r="B508" s="140" t="s">
        <v>500</v>
      </c>
      <c r="C508" s="141" t="s">
        <v>209</v>
      </c>
      <c r="D508" s="142" t="s">
        <v>758</v>
      </c>
      <c r="E508" s="148">
        <v>1430.2</v>
      </c>
      <c r="F508" s="148">
        <v>1361.702</v>
      </c>
      <c r="G508" s="148">
        <v>1361.702</v>
      </c>
    </row>
    <row r="509" spans="1:7" ht="18.75" customHeight="1" x14ac:dyDescent="0.25">
      <c r="A509" s="139" t="s">
        <v>194</v>
      </c>
      <c r="B509" s="140" t="s">
        <v>500</v>
      </c>
      <c r="C509" s="141" t="s">
        <v>195</v>
      </c>
      <c r="D509" s="142"/>
      <c r="E509" s="148">
        <v>201.7</v>
      </c>
      <c r="F509" s="148">
        <v>194.898</v>
      </c>
      <c r="G509" s="148">
        <v>194.898</v>
      </c>
    </row>
    <row r="510" spans="1:7" ht="47.25" x14ac:dyDescent="0.25">
      <c r="A510" s="139" t="s">
        <v>709</v>
      </c>
      <c r="B510" s="140" t="s">
        <v>500</v>
      </c>
      <c r="C510" s="141" t="s">
        <v>195</v>
      </c>
      <c r="D510" s="142" t="s">
        <v>758</v>
      </c>
      <c r="E510" s="148">
        <v>201.7</v>
      </c>
      <c r="F510" s="148">
        <v>194.898</v>
      </c>
      <c r="G510" s="148">
        <v>194.898</v>
      </c>
    </row>
    <row r="511" spans="1:7" ht="31.5" x14ac:dyDescent="0.25">
      <c r="A511" s="139" t="s">
        <v>501</v>
      </c>
      <c r="B511" s="140" t="s">
        <v>502</v>
      </c>
      <c r="C511" s="141" t="s">
        <v>187</v>
      </c>
      <c r="D511" s="142"/>
      <c r="E511" s="148">
        <v>821.3</v>
      </c>
      <c r="F511" s="148">
        <v>821.3</v>
      </c>
      <c r="G511" s="148">
        <v>821.3</v>
      </c>
    </row>
    <row r="512" spans="1:7" ht="44.25" customHeight="1" x14ac:dyDescent="0.25">
      <c r="A512" s="139" t="s">
        <v>208</v>
      </c>
      <c r="B512" s="140" t="s">
        <v>502</v>
      </c>
      <c r="C512" s="141" t="s">
        <v>209</v>
      </c>
      <c r="D512" s="142"/>
      <c r="E512" s="148">
        <v>752.10599999999999</v>
      </c>
      <c r="F512" s="148">
        <v>757.90599999999995</v>
      </c>
      <c r="G512" s="148">
        <v>757.90599999999995</v>
      </c>
    </row>
    <row r="513" spans="1:7" ht="47.25" x14ac:dyDescent="0.25">
      <c r="A513" s="139" t="s">
        <v>709</v>
      </c>
      <c r="B513" s="140" t="s">
        <v>502</v>
      </c>
      <c r="C513" s="141" t="s">
        <v>209</v>
      </c>
      <c r="D513" s="142" t="s">
        <v>758</v>
      </c>
      <c r="E513" s="148">
        <v>752.10599999999999</v>
      </c>
      <c r="F513" s="148">
        <v>757.90599999999995</v>
      </c>
      <c r="G513" s="148">
        <v>757.90599999999995</v>
      </c>
    </row>
    <row r="514" spans="1:7" ht="14.25" customHeight="1" x14ac:dyDescent="0.25">
      <c r="A514" s="139" t="s">
        <v>194</v>
      </c>
      <c r="B514" s="140" t="s">
        <v>502</v>
      </c>
      <c r="C514" s="141" t="s">
        <v>195</v>
      </c>
      <c r="D514" s="142"/>
      <c r="E514" s="148">
        <v>69.194000000000003</v>
      </c>
      <c r="F514" s="148">
        <v>63.393999999999998</v>
      </c>
      <c r="G514" s="148">
        <v>63.393999999999998</v>
      </c>
    </row>
    <row r="515" spans="1:7" ht="47.25" x14ac:dyDescent="0.25">
      <c r="A515" s="139" t="s">
        <v>709</v>
      </c>
      <c r="B515" s="140" t="s">
        <v>502</v>
      </c>
      <c r="C515" s="141" t="s">
        <v>195</v>
      </c>
      <c r="D515" s="142" t="s">
        <v>758</v>
      </c>
      <c r="E515" s="148">
        <v>69.194000000000003</v>
      </c>
      <c r="F515" s="148">
        <v>63.393999999999998</v>
      </c>
      <c r="G515" s="148">
        <v>63.393999999999998</v>
      </c>
    </row>
    <row r="516" spans="1:7" ht="47.25" x14ac:dyDescent="0.25">
      <c r="A516" s="139" t="s">
        <v>503</v>
      </c>
      <c r="B516" s="140" t="s">
        <v>504</v>
      </c>
      <c r="C516" s="141" t="s">
        <v>187</v>
      </c>
      <c r="D516" s="142"/>
      <c r="E516" s="148">
        <v>862.6</v>
      </c>
      <c r="F516" s="148">
        <v>820.6</v>
      </c>
      <c r="G516" s="148">
        <v>820.6</v>
      </c>
    </row>
    <row r="517" spans="1:7" ht="44.25" customHeight="1" x14ac:dyDescent="0.25">
      <c r="A517" s="139" t="s">
        <v>208</v>
      </c>
      <c r="B517" s="140" t="s">
        <v>504</v>
      </c>
      <c r="C517" s="141" t="s">
        <v>209</v>
      </c>
      <c r="D517" s="142"/>
      <c r="E517" s="148">
        <v>793.46500000000003</v>
      </c>
      <c r="F517" s="148">
        <v>751.46500000000003</v>
      </c>
      <c r="G517" s="148">
        <v>751.46500000000003</v>
      </c>
    </row>
    <row r="518" spans="1:7" ht="47.25" x14ac:dyDescent="0.25">
      <c r="A518" s="139" t="s">
        <v>709</v>
      </c>
      <c r="B518" s="140" t="s">
        <v>504</v>
      </c>
      <c r="C518" s="141" t="s">
        <v>209</v>
      </c>
      <c r="D518" s="142" t="s">
        <v>758</v>
      </c>
      <c r="E518" s="148">
        <v>793.46500000000003</v>
      </c>
      <c r="F518" s="148">
        <v>751.46500000000003</v>
      </c>
      <c r="G518" s="148">
        <v>751.46500000000003</v>
      </c>
    </row>
    <row r="519" spans="1:7" ht="13.5" customHeight="1" x14ac:dyDescent="0.25">
      <c r="A519" s="139" t="s">
        <v>194</v>
      </c>
      <c r="B519" s="140" t="s">
        <v>504</v>
      </c>
      <c r="C519" s="141" t="s">
        <v>195</v>
      </c>
      <c r="D519" s="142"/>
      <c r="E519" s="148">
        <v>69.135000000000005</v>
      </c>
      <c r="F519" s="148">
        <v>69.135000000000005</v>
      </c>
      <c r="G519" s="148">
        <v>69.135000000000005</v>
      </c>
    </row>
    <row r="520" spans="1:7" ht="47.25" x14ac:dyDescent="0.25">
      <c r="A520" s="139" t="s">
        <v>709</v>
      </c>
      <c r="B520" s="140" t="s">
        <v>504</v>
      </c>
      <c r="C520" s="141" t="s">
        <v>195</v>
      </c>
      <c r="D520" s="142" t="s">
        <v>758</v>
      </c>
      <c r="E520" s="148">
        <v>69.135000000000005</v>
      </c>
      <c r="F520" s="148">
        <v>69.135000000000005</v>
      </c>
      <c r="G520" s="148">
        <v>69.135000000000005</v>
      </c>
    </row>
    <row r="521" spans="1:7" ht="78.75" x14ac:dyDescent="0.25">
      <c r="A521" s="139" t="s">
        <v>505</v>
      </c>
      <c r="B521" s="140" t="s">
        <v>506</v>
      </c>
      <c r="C521" s="141" t="s">
        <v>187</v>
      </c>
      <c r="D521" s="142"/>
      <c r="E521" s="148">
        <v>0.7</v>
      </c>
      <c r="F521" s="148">
        <v>0.7</v>
      </c>
      <c r="G521" s="148">
        <v>0.7</v>
      </c>
    </row>
    <row r="522" spans="1:7" ht="19.5" customHeight="1" x14ac:dyDescent="0.25">
      <c r="A522" s="139" t="s">
        <v>194</v>
      </c>
      <c r="B522" s="140" t="s">
        <v>506</v>
      </c>
      <c r="C522" s="141" t="s">
        <v>195</v>
      </c>
      <c r="D522" s="142"/>
      <c r="E522" s="148">
        <v>0.7</v>
      </c>
      <c r="F522" s="148">
        <v>0.7</v>
      </c>
      <c r="G522" s="148">
        <v>0.7</v>
      </c>
    </row>
    <row r="523" spans="1:7" ht="47.25" x14ac:dyDescent="0.25">
      <c r="A523" s="139" t="s">
        <v>709</v>
      </c>
      <c r="B523" s="140" t="s">
        <v>506</v>
      </c>
      <c r="C523" s="141" t="s">
        <v>195</v>
      </c>
      <c r="D523" s="142" t="s">
        <v>758</v>
      </c>
      <c r="E523" s="148">
        <v>0.7</v>
      </c>
      <c r="F523" s="148">
        <v>0.7</v>
      </c>
      <c r="G523" s="148">
        <v>0.7</v>
      </c>
    </row>
    <row r="524" spans="1:7" x14ac:dyDescent="0.25">
      <c r="A524" s="139" t="s">
        <v>507</v>
      </c>
      <c r="B524" s="140" t="s">
        <v>508</v>
      </c>
      <c r="C524" s="141" t="s">
        <v>187</v>
      </c>
      <c r="D524" s="142"/>
      <c r="E524" s="148">
        <v>10</v>
      </c>
      <c r="F524" s="148">
        <v>10</v>
      </c>
      <c r="G524" s="148">
        <v>10</v>
      </c>
    </row>
    <row r="525" spans="1:7" ht="31.5" x14ac:dyDescent="0.25">
      <c r="A525" s="139" t="s">
        <v>509</v>
      </c>
      <c r="B525" s="140" t="s">
        <v>510</v>
      </c>
      <c r="C525" s="141" t="s">
        <v>187</v>
      </c>
      <c r="D525" s="142"/>
      <c r="E525" s="148">
        <v>10</v>
      </c>
      <c r="F525" s="148">
        <v>10</v>
      </c>
      <c r="G525" s="148">
        <v>10</v>
      </c>
    </row>
    <row r="526" spans="1:7" x14ac:dyDescent="0.25">
      <c r="A526" s="139" t="s">
        <v>511</v>
      </c>
      <c r="B526" s="140" t="s">
        <v>512</v>
      </c>
      <c r="C526" s="141" t="s">
        <v>187</v>
      </c>
      <c r="D526" s="142"/>
      <c r="E526" s="148">
        <v>10</v>
      </c>
      <c r="F526" s="148">
        <v>10</v>
      </c>
      <c r="G526" s="148">
        <v>10</v>
      </c>
    </row>
    <row r="527" spans="1:7" ht="20.25" customHeight="1" x14ac:dyDescent="0.25">
      <c r="A527" s="139" t="s">
        <v>194</v>
      </c>
      <c r="B527" s="140" t="s">
        <v>512</v>
      </c>
      <c r="C527" s="141" t="s">
        <v>195</v>
      </c>
      <c r="D527" s="142"/>
      <c r="E527" s="148">
        <v>10</v>
      </c>
      <c r="F527" s="148">
        <v>10</v>
      </c>
      <c r="G527" s="148">
        <v>10</v>
      </c>
    </row>
    <row r="528" spans="1:7" x14ac:dyDescent="0.25">
      <c r="A528" s="139" t="s">
        <v>691</v>
      </c>
      <c r="B528" s="140" t="s">
        <v>512</v>
      </c>
      <c r="C528" s="141" t="s">
        <v>195</v>
      </c>
      <c r="D528" s="142" t="s">
        <v>754</v>
      </c>
      <c r="E528" s="148">
        <v>10</v>
      </c>
      <c r="F528" s="148">
        <v>10</v>
      </c>
      <c r="G528" s="148">
        <v>10</v>
      </c>
    </row>
    <row r="529" spans="1:7" ht="31.5" x14ac:dyDescent="0.25">
      <c r="A529" s="153" t="s">
        <v>513</v>
      </c>
      <c r="B529" s="154" t="s">
        <v>514</v>
      </c>
      <c r="C529" s="155" t="s">
        <v>187</v>
      </c>
      <c r="D529" s="145"/>
      <c r="E529" s="149">
        <v>7965.8710099999998</v>
      </c>
      <c r="F529" s="148">
        <v>6635.0309999999999</v>
      </c>
      <c r="G529" s="148">
        <v>6561.6809999999996</v>
      </c>
    </row>
    <row r="530" spans="1:7" ht="31.5" x14ac:dyDescent="0.25">
      <c r="A530" s="139" t="s">
        <v>515</v>
      </c>
      <c r="B530" s="140" t="s">
        <v>516</v>
      </c>
      <c r="C530" s="141" t="s">
        <v>187</v>
      </c>
      <c r="D530" s="142"/>
      <c r="E530" s="148">
        <v>620.16996999999992</v>
      </c>
      <c r="F530" s="148">
        <v>445.24</v>
      </c>
      <c r="G530" s="148">
        <v>477.89</v>
      </c>
    </row>
    <row r="531" spans="1:7" ht="31.5" x14ac:dyDescent="0.25">
      <c r="A531" s="139" t="s">
        <v>517</v>
      </c>
      <c r="B531" s="140" t="s">
        <v>518</v>
      </c>
      <c r="C531" s="141" t="s">
        <v>187</v>
      </c>
      <c r="D531" s="142"/>
      <c r="E531" s="148">
        <v>620.16996999999992</v>
      </c>
      <c r="F531" s="148">
        <v>445.24</v>
      </c>
      <c r="G531" s="148">
        <v>477.89</v>
      </c>
    </row>
    <row r="532" spans="1:7" ht="47.25" x14ac:dyDescent="0.25">
      <c r="A532" s="139" t="s">
        <v>519</v>
      </c>
      <c r="B532" s="140" t="s">
        <v>520</v>
      </c>
      <c r="C532" s="141" t="s">
        <v>187</v>
      </c>
      <c r="D532" s="142"/>
      <c r="E532" s="148">
        <v>37.35</v>
      </c>
      <c r="F532" s="148">
        <v>37.35</v>
      </c>
      <c r="G532" s="148">
        <v>37.35</v>
      </c>
    </row>
    <row r="533" spans="1:7" ht="20.25" customHeight="1" x14ac:dyDescent="0.25">
      <c r="A533" s="139" t="s">
        <v>194</v>
      </c>
      <c r="B533" s="140" t="s">
        <v>520</v>
      </c>
      <c r="C533" s="141" t="s">
        <v>195</v>
      </c>
      <c r="D533" s="142"/>
      <c r="E533" s="148">
        <v>37.35</v>
      </c>
      <c r="F533" s="148">
        <v>37.35</v>
      </c>
      <c r="G533" s="148">
        <v>37.35</v>
      </c>
    </row>
    <row r="534" spans="1:7" x14ac:dyDescent="0.25">
      <c r="A534" s="139" t="s">
        <v>708</v>
      </c>
      <c r="B534" s="140" t="s">
        <v>520</v>
      </c>
      <c r="C534" s="141" t="s">
        <v>195</v>
      </c>
      <c r="D534" s="142" t="s">
        <v>751</v>
      </c>
      <c r="E534" s="148">
        <v>37.35</v>
      </c>
      <c r="F534" s="148">
        <v>37.35</v>
      </c>
      <c r="G534" s="148">
        <v>37.35</v>
      </c>
    </row>
    <row r="535" spans="1:7" x14ac:dyDescent="0.25">
      <c r="A535" s="139" t="s">
        <v>521</v>
      </c>
      <c r="B535" s="140" t="s">
        <v>522</v>
      </c>
      <c r="C535" s="141" t="s">
        <v>187</v>
      </c>
      <c r="D535" s="142"/>
      <c r="E535" s="148">
        <v>582.81997000000001</v>
      </c>
      <c r="F535" s="148">
        <v>407.89</v>
      </c>
      <c r="G535" s="148">
        <v>440.54</v>
      </c>
    </row>
    <row r="536" spans="1:7" ht="20.25" customHeight="1" x14ac:dyDescent="0.25">
      <c r="A536" s="139" t="s">
        <v>194</v>
      </c>
      <c r="B536" s="140" t="s">
        <v>522</v>
      </c>
      <c r="C536" s="141" t="s">
        <v>195</v>
      </c>
      <c r="D536" s="142"/>
      <c r="E536" s="148">
        <v>582.81997000000001</v>
      </c>
      <c r="F536" s="148">
        <v>407.89</v>
      </c>
      <c r="G536" s="148">
        <v>440.54</v>
      </c>
    </row>
    <row r="537" spans="1:7" x14ac:dyDescent="0.25">
      <c r="A537" s="139" t="s">
        <v>707</v>
      </c>
      <c r="B537" s="140" t="s">
        <v>522</v>
      </c>
      <c r="C537" s="141" t="s">
        <v>195</v>
      </c>
      <c r="D537" s="142" t="s">
        <v>771</v>
      </c>
      <c r="E537" s="148">
        <v>582.81997000000001</v>
      </c>
      <c r="F537" s="148">
        <v>407.89</v>
      </c>
      <c r="G537" s="148">
        <v>440.54</v>
      </c>
    </row>
    <row r="538" spans="1:7" ht="31.5" x14ac:dyDescent="0.25">
      <c r="A538" s="139" t="s">
        <v>523</v>
      </c>
      <c r="B538" s="140" t="s">
        <v>524</v>
      </c>
      <c r="C538" s="141" t="s">
        <v>187</v>
      </c>
      <c r="D538" s="142"/>
      <c r="E538" s="148">
        <v>33.5</v>
      </c>
      <c r="F538" s="148">
        <v>33.5</v>
      </c>
      <c r="G538" s="148">
        <v>33.5</v>
      </c>
    </row>
    <row r="539" spans="1:7" ht="49.5" customHeight="1" x14ac:dyDescent="0.25">
      <c r="A539" s="139" t="s">
        <v>525</v>
      </c>
      <c r="B539" s="140" t="s">
        <v>526</v>
      </c>
      <c r="C539" s="141" t="s">
        <v>187</v>
      </c>
      <c r="D539" s="142"/>
      <c r="E539" s="148">
        <v>33.5</v>
      </c>
      <c r="F539" s="148">
        <v>33.5</v>
      </c>
      <c r="G539" s="148">
        <v>33.5</v>
      </c>
    </row>
    <row r="540" spans="1:7" x14ac:dyDescent="0.25">
      <c r="A540" s="139" t="s">
        <v>527</v>
      </c>
      <c r="B540" s="140" t="s">
        <v>528</v>
      </c>
      <c r="C540" s="141" t="s">
        <v>187</v>
      </c>
      <c r="D540" s="142"/>
      <c r="E540" s="148">
        <v>30.5</v>
      </c>
      <c r="F540" s="148">
        <v>30.5</v>
      </c>
      <c r="G540" s="148">
        <v>30.5</v>
      </c>
    </row>
    <row r="541" spans="1:7" ht="20.25" customHeight="1" x14ac:dyDescent="0.25">
      <c r="A541" s="139" t="s">
        <v>194</v>
      </c>
      <c r="B541" s="140" t="s">
        <v>528</v>
      </c>
      <c r="C541" s="141" t="s">
        <v>195</v>
      </c>
      <c r="D541" s="142"/>
      <c r="E541" s="148">
        <v>30.5</v>
      </c>
      <c r="F541" s="148">
        <v>30.5</v>
      </c>
      <c r="G541" s="148">
        <v>30.5</v>
      </c>
    </row>
    <row r="542" spans="1:7" x14ac:dyDescent="0.25">
      <c r="A542" s="139" t="s">
        <v>691</v>
      </c>
      <c r="B542" s="140" t="s">
        <v>528</v>
      </c>
      <c r="C542" s="141" t="s">
        <v>195</v>
      </c>
      <c r="D542" s="142" t="s">
        <v>754</v>
      </c>
      <c r="E542" s="148">
        <v>30.5</v>
      </c>
      <c r="F542" s="148">
        <v>30.5</v>
      </c>
      <c r="G542" s="148">
        <v>30.5</v>
      </c>
    </row>
    <row r="543" spans="1:7" x14ac:dyDescent="0.25">
      <c r="A543" s="139" t="s">
        <v>529</v>
      </c>
      <c r="B543" s="140" t="s">
        <v>530</v>
      </c>
      <c r="C543" s="141" t="s">
        <v>187</v>
      </c>
      <c r="D543" s="142"/>
      <c r="E543" s="148">
        <v>3</v>
      </c>
      <c r="F543" s="148">
        <v>3</v>
      </c>
      <c r="G543" s="148">
        <v>3</v>
      </c>
    </row>
    <row r="544" spans="1:7" ht="20.25" customHeight="1" x14ac:dyDescent="0.25">
      <c r="A544" s="139" t="s">
        <v>194</v>
      </c>
      <c r="B544" s="140" t="s">
        <v>530</v>
      </c>
      <c r="C544" s="141" t="s">
        <v>195</v>
      </c>
      <c r="D544" s="142"/>
      <c r="E544" s="148">
        <v>3</v>
      </c>
      <c r="F544" s="148">
        <v>3</v>
      </c>
      <c r="G544" s="148">
        <v>3</v>
      </c>
    </row>
    <row r="545" spans="1:7" x14ac:dyDescent="0.25">
      <c r="A545" s="139" t="s">
        <v>691</v>
      </c>
      <c r="B545" s="140" t="s">
        <v>530</v>
      </c>
      <c r="C545" s="141" t="s">
        <v>195</v>
      </c>
      <c r="D545" s="142" t="s">
        <v>754</v>
      </c>
      <c r="E545" s="148">
        <v>3</v>
      </c>
      <c r="F545" s="148">
        <v>3</v>
      </c>
      <c r="G545" s="148">
        <v>3</v>
      </c>
    </row>
    <row r="546" spans="1:7" x14ac:dyDescent="0.25">
      <c r="A546" s="139" t="s">
        <v>531</v>
      </c>
      <c r="B546" s="140" t="s">
        <v>532</v>
      </c>
      <c r="C546" s="141" t="s">
        <v>187</v>
      </c>
      <c r="D546" s="142"/>
      <c r="E546" s="148">
        <v>7312.2010399999999</v>
      </c>
      <c r="F546" s="148">
        <v>6156.2910000000002</v>
      </c>
      <c r="G546" s="148">
        <v>6050.2910000000002</v>
      </c>
    </row>
    <row r="547" spans="1:7" ht="47.25" x14ac:dyDescent="0.25">
      <c r="A547" s="139" t="s">
        <v>533</v>
      </c>
      <c r="B547" s="140" t="s">
        <v>534</v>
      </c>
      <c r="C547" s="141" t="s">
        <v>187</v>
      </c>
      <c r="D547" s="142"/>
      <c r="E547" s="148">
        <v>70</v>
      </c>
      <c r="F547" s="148">
        <v>70</v>
      </c>
      <c r="G547" s="148">
        <v>70</v>
      </c>
    </row>
    <row r="548" spans="1:7" ht="31.5" x14ac:dyDescent="0.25">
      <c r="A548" s="139" t="s">
        <v>535</v>
      </c>
      <c r="B548" s="140" t="s">
        <v>536</v>
      </c>
      <c r="C548" s="141" t="s">
        <v>187</v>
      </c>
      <c r="D548" s="142"/>
      <c r="E548" s="148">
        <v>25</v>
      </c>
      <c r="F548" s="148">
        <v>25</v>
      </c>
      <c r="G548" s="148">
        <v>25</v>
      </c>
    </row>
    <row r="549" spans="1:7" ht="20.25" customHeight="1" x14ac:dyDescent="0.25">
      <c r="A549" s="139" t="s">
        <v>194</v>
      </c>
      <c r="B549" s="140" t="s">
        <v>536</v>
      </c>
      <c r="C549" s="141" t="s">
        <v>195</v>
      </c>
      <c r="D549" s="142"/>
      <c r="E549" s="148">
        <v>25</v>
      </c>
      <c r="F549" s="148">
        <v>25</v>
      </c>
      <c r="G549" s="148">
        <v>25</v>
      </c>
    </row>
    <row r="550" spans="1:7" x14ac:dyDescent="0.25">
      <c r="A550" s="139" t="s">
        <v>691</v>
      </c>
      <c r="B550" s="140" t="s">
        <v>536</v>
      </c>
      <c r="C550" s="141" t="s">
        <v>195</v>
      </c>
      <c r="D550" s="142" t="s">
        <v>754</v>
      </c>
      <c r="E550" s="148">
        <v>25</v>
      </c>
      <c r="F550" s="148">
        <v>25</v>
      </c>
      <c r="G550" s="148">
        <v>25</v>
      </c>
    </row>
    <row r="551" spans="1:7" ht="31.5" x14ac:dyDescent="0.25">
      <c r="A551" s="139" t="s">
        <v>537</v>
      </c>
      <c r="B551" s="140" t="s">
        <v>538</v>
      </c>
      <c r="C551" s="141" t="s">
        <v>187</v>
      </c>
      <c r="D551" s="142"/>
      <c r="E551" s="148">
        <v>15</v>
      </c>
      <c r="F551" s="148">
        <v>15</v>
      </c>
      <c r="G551" s="148">
        <v>15</v>
      </c>
    </row>
    <row r="552" spans="1:7" ht="20.25" customHeight="1" x14ac:dyDescent="0.25">
      <c r="A552" s="139" t="s">
        <v>194</v>
      </c>
      <c r="B552" s="140" t="s">
        <v>538</v>
      </c>
      <c r="C552" s="141" t="s">
        <v>195</v>
      </c>
      <c r="D552" s="142"/>
      <c r="E552" s="148">
        <v>15</v>
      </c>
      <c r="F552" s="148">
        <v>15</v>
      </c>
      <c r="G552" s="148">
        <v>15</v>
      </c>
    </row>
    <row r="553" spans="1:7" x14ac:dyDescent="0.25">
      <c r="A553" s="139" t="s">
        <v>691</v>
      </c>
      <c r="B553" s="140" t="s">
        <v>538</v>
      </c>
      <c r="C553" s="141" t="s">
        <v>195</v>
      </c>
      <c r="D553" s="142" t="s">
        <v>754</v>
      </c>
      <c r="E553" s="148">
        <v>15</v>
      </c>
      <c r="F553" s="148">
        <v>15</v>
      </c>
      <c r="G553" s="148">
        <v>15</v>
      </c>
    </row>
    <row r="554" spans="1:7" ht="63" x14ac:dyDescent="0.25">
      <c r="A554" s="139" t="s">
        <v>539</v>
      </c>
      <c r="B554" s="140" t="s">
        <v>540</v>
      </c>
      <c r="C554" s="141" t="s">
        <v>187</v>
      </c>
      <c r="D554" s="142"/>
      <c r="E554" s="148">
        <v>5</v>
      </c>
      <c r="F554" s="148">
        <v>5</v>
      </c>
      <c r="G554" s="148">
        <v>5</v>
      </c>
    </row>
    <row r="555" spans="1:7" ht="20.25" customHeight="1" x14ac:dyDescent="0.25">
      <c r="A555" s="139" t="s">
        <v>194</v>
      </c>
      <c r="B555" s="140" t="s">
        <v>540</v>
      </c>
      <c r="C555" s="141" t="s">
        <v>195</v>
      </c>
      <c r="D555" s="142"/>
      <c r="E555" s="148">
        <v>5</v>
      </c>
      <c r="F555" s="148">
        <v>5</v>
      </c>
      <c r="G555" s="148">
        <v>5</v>
      </c>
    </row>
    <row r="556" spans="1:7" x14ac:dyDescent="0.25">
      <c r="A556" s="139" t="s">
        <v>691</v>
      </c>
      <c r="B556" s="140" t="s">
        <v>540</v>
      </c>
      <c r="C556" s="141" t="s">
        <v>195</v>
      </c>
      <c r="D556" s="142" t="s">
        <v>754</v>
      </c>
      <c r="E556" s="148">
        <v>5</v>
      </c>
      <c r="F556" s="148">
        <v>5</v>
      </c>
      <c r="G556" s="148">
        <v>5</v>
      </c>
    </row>
    <row r="557" spans="1:7" ht="31.5" x14ac:dyDescent="0.25">
      <c r="A557" s="139" t="s">
        <v>541</v>
      </c>
      <c r="B557" s="140" t="s">
        <v>542</v>
      </c>
      <c r="C557" s="141" t="s">
        <v>187</v>
      </c>
      <c r="D557" s="142"/>
      <c r="E557" s="148">
        <v>10</v>
      </c>
      <c r="F557" s="148">
        <v>10</v>
      </c>
      <c r="G557" s="148">
        <v>10</v>
      </c>
    </row>
    <row r="558" spans="1:7" ht="20.25" customHeight="1" x14ac:dyDescent="0.25">
      <c r="A558" s="139" t="s">
        <v>194</v>
      </c>
      <c r="B558" s="140" t="s">
        <v>542</v>
      </c>
      <c r="C558" s="141" t="s">
        <v>195</v>
      </c>
      <c r="D558" s="142"/>
      <c r="E558" s="148">
        <v>10</v>
      </c>
      <c r="F558" s="148">
        <v>10</v>
      </c>
      <c r="G558" s="148">
        <v>10</v>
      </c>
    </row>
    <row r="559" spans="1:7" x14ac:dyDescent="0.25">
      <c r="A559" s="139" t="s">
        <v>691</v>
      </c>
      <c r="B559" s="140" t="s">
        <v>542</v>
      </c>
      <c r="C559" s="141" t="s">
        <v>195</v>
      </c>
      <c r="D559" s="142" t="s">
        <v>754</v>
      </c>
      <c r="E559" s="148">
        <v>10</v>
      </c>
      <c r="F559" s="148">
        <v>10</v>
      </c>
      <c r="G559" s="148">
        <v>10</v>
      </c>
    </row>
    <row r="560" spans="1:7" ht="47.25" x14ac:dyDescent="0.25">
      <c r="A560" s="139" t="s">
        <v>543</v>
      </c>
      <c r="B560" s="140" t="s">
        <v>544</v>
      </c>
      <c r="C560" s="141" t="s">
        <v>187</v>
      </c>
      <c r="D560" s="142"/>
      <c r="E560" s="148">
        <v>15</v>
      </c>
      <c r="F560" s="148">
        <v>15</v>
      </c>
      <c r="G560" s="148">
        <v>15</v>
      </c>
    </row>
    <row r="561" spans="1:7" ht="20.25" customHeight="1" x14ac:dyDescent="0.25">
      <c r="A561" s="139" t="s">
        <v>194</v>
      </c>
      <c r="B561" s="140" t="s">
        <v>544</v>
      </c>
      <c r="C561" s="141" t="s">
        <v>195</v>
      </c>
      <c r="D561" s="142"/>
      <c r="E561" s="148">
        <v>15</v>
      </c>
      <c r="F561" s="148">
        <v>15</v>
      </c>
      <c r="G561" s="148">
        <v>15</v>
      </c>
    </row>
    <row r="562" spans="1:7" x14ac:dyDescent="0.25">
      <c r="A562" s="139" t="s">
        <v>691</v>
      </c>
      <c r="B562" s="140" t="s">
        <v>544</v>
      </c>
      <c r="C562" s="141" t="s">
        <v>195</v>
      </c>
      <c r="D562" s="142" t="s">
        <v>754</v>
      </c>
      <c r="E562" s="148">
        <v>15</v>
      </c>
      <c r="F562" s="148">
        <v>15</v>
      </c>
      <c r="G562" s="148">
        <v>15</v>
      </c>
    </row>
    <row r="563" spans="1:7" ht="47.25" x14ac:dyDescent="0.25">
      <c r="A563" s="139" t="s">
        <v>545</v>
      </c>
      <c r="B563" s="140" t="s">
        <v>546</v>
      </c>
      <c r="C563" s="141" t="s">
        <v>187</v>
      </c>
      <c r="D563" s="142"/>
      <c r="E563" s="148">
        <v>7242.2010399999999</v>
      </c>
      <c r="F563" s="148">
        <v>6086.2910000000002</v>
      </c>
      <c r="G563" s="148">
        <v>5980.2910000000002</v>
      </c>
    </row>
    <row r="564" spans="1:7" x14ac:dyDescent="0.25">
      <c r="A564" s="139" t="s">
        <v>200</v>
      </c>
      <c r="B564" s="140" t="s">
        <v>547</v>
      </c>
      <c r="C564" s="141" t="s">
        <v>187</v>
      </c>
      <c r="D564" s="142"/>
      <c r="E564" s="148">
        <v>11.5</v>
      </c>
      <c r="F564" s="148">
        <v>0</v>
      </c>
      <c r="G564" s="148">
        <v>0</v>
      </c>
    </row>
    <row r="565" spans="1:7" ht="20.25" customHeight="1" x14ac:dyDescent="0.25">
      <c r="A565" s="139" t="s">
        <v>194</v>
      </c>
      <c r="B565" s="140" t="s">
        <v>547</v>
      </c>
      <c r="C565" s="141" t="s">
        <v>195</v>
      </c>
      <c r="D565" s="142"/>
      <c r="E565" s="148">
        <v>11.5</v>
      </c>
      <c r="F565" s="148">
        <v>0</v>
      </c>
      <c r="G565" s="148">
        <v>0</v>
      </c>
    </row>
    <row r="566" spans="1:7" ht="17.25" customHeight="1" x14ac:dyDescent="0.25">
      <c r="A566" s="139" t="s">
        <v>697</v>
      </c>
      <c r="B566" s="140" t="s">
        <v>547</v>
      </c>
      <c r="C566" s="141" t="s">
        <v>195</v>
      </c>
      <c r="D566" s="142" t="s">
        <v>747</v>
      </c>
      <c r="E566" s="148">
        <v>11.5</v>
      </c>
      <c r="F566" s="148">
        <v>0</v>
      </c>
      <c r="G566" s="148">
        <v>0</v>
      </c>
    </row>
    <row r="567" spans="1:7" x14ac:dyDescent="0.25">
      <c r="A567" s="139" t="s">
        <v>202</v>
      </c>
      <c r="B567" s="140" t="s">
        <v>548</v>
      </c>
      <c r="C567" s="141" t="s">
        <v>187</v>
      </c>
      <c r="D567" s="142"/>
      <c r="E567" s="148">
        <v>281.0967</v>
      </c>
      <c r="F567" s="148">
        <v>96.504000000000005</v>
      </c>
      <c r="G567" s="148">
        <v>96.504000000000005</v>
      </c>
    </row>
    <row r="568" spans="1:7" ht="20.25" customHeight="1" x14ac:dyDescent="0.25">
      <c r="A568" s="139" t="s">
        <v>194</v>
      </c>
      <c r="B568" s="140" t="s">
        <v>548</v>
      </c>
      <c r="C568" s="141" t="s">
        <v>195</v>
      </c>
      <c r="D568" s="142"/>
      <c r="E568" s="148">
        <v>281.0967</v>
      </c>
      <c r="F568" s="148">
        <v>96.504000000000005</v>
      </c>
      <c r="G568" s="148">
        <v>96.504000000000005</v>
      </c>
    </row>
    <row r="569" spans="1:7" ht="31.5" x14ac:dyDescent="0.25">
      <c r="A569" s="139" t="s">
        <v>706</v>
      </c>
      <c r="B569" s="140" t="s">
        <v>548</v>
      </c>
      <c r="C569" s="141" t="s">
        <v>195</v>
      </c>
      <c r="D569" s="142" t="s">
        <v>772</v>
      </c>
      <c r="E569" s="148">
        <v>281.0967</v>
      </c>
      <c r="F569" s="148">
        <v>96.504000000000005</v>
      </c>
      <c r="G569" s="148">
        <v>96.504000000000005</v>
      </c>
    </row>
    <row r="570" spans="1:7" ht="122.25" customHeight="1" x14ac:dyDescent="0.25">
      <c r="A570" s="139" t="s">
        <v>270</v>
      </c>
      <c r="B570" s="140" t="s">
        <v>549</v>
      </c>
      <c r="C570" s="141" t="s">
        <v>187</v>
      </c>
      <c r="D570" s="142"/>
      <c r="E570" s="148">
        <v>6949.6043399999999</v>
      </c>
      <c r="F570" s="148">
        <v>5989.7870000000003</v>
      </c>
      <c r="G570" s="148">
        <v>5883.7870000000003</v>
      </c>
    </row>
    <row r="571" spans="1:7" ht="44.25" customHeight="1" x14ac:dyDescent="0.25">
      <c r="A571" s="139" t="s">
        <v>208</v>
      </c>
      <c r="B571" s="140" t="s">
        <v>549</v>
      </c>
      <c r="C571" s="141" t="s">
        <v>209</v>
      </c>
      <c r="D571" s="142"/>
      <c r="E571" s="148">
        <v>6949.6043399999999</v>
      </c>
      <c r="F571" s="148">
        <v>5989.7870000000003</v>
      </c>
      <c r="G571" s="148">
        <v>5883.7870000000003</v>
      </c>
    </row>
    <row r="572" spans="1:7" ht="31.5" x14ac:dyDescent="0.25">
      <c r="A572" s="139" t="s">
        <v>706</v>
      </c>
      <c r="B572" s="140" t="s">
        <v>549</v>
      </c>
      <c r="C572" s="141" t="s">
        <v>209</v>
      </c>
      <c r="D572" s="142" t="s">
        <v>772</v>
      </c>
      <c r="E572" s="148">
        <v>6949.6043399999999</v>
      </c>
      <c r="F572" s="148">
        <v>5989.7870000000003</v>
      </c>
      <c r="G572" s="148">
        <v>5883.7870000000003</v>
      </c>
    </row>
    <row r="573" spans="1:7" ht="47.25" x14ac:dyDescent="0.25">
      <c r="A573" s="153" t="s">
        <v>550</v>
      </c>
      <c r="B573" s="154" t="s">
        <v>551</v>
      </c>
      <c r="C573" s="155" t="s">
        <v>187</v>
      </c>
      <c r="D573" s="145"/>
      <c r="E573" s="149">
        <v>6825.5416500000001</v>
      </c>
      <c r="F573" s="148">
        <v>10378</v>
      </c>
      <c r="G573" s="148">
        <v>1377</v>
      </c>
    </row>
    <row r="574" spans="1:7" ht="31.5" x14ac:dyDescent="0.25">
      <c r="A574" s="139" t="s">
        <v>552</v>
      </c>
      <c r="B574" s="140" t="s">
        <v>553</v>
      </c>
      <c r="C574" s="141" t="s">
        <v>187</v>
      </c>
      <c r="D574" s="142"/>
      <c r="E574" s="148">
        <v>166</v>
      </c>
      <c r="F574" s="148">
        <v>166</v>
      </c>
      <c r="G574" s="148">
        <v>166</v>
      </c>
    </row>
    <row r="575" spans="1:7" ht="30.75" customHeight="1" x14ac:dyDescent="0.25">
      <c r="A575" s="139" t="s">
        <v>554</v>
      </c>
      <c r="B575" s="140" t="s">
        <v>555</v>
      </c>
      <c r="C575" s="141" t="s">
        <v>187</v>
      </c>
      <c r="D575" s="142"/>
      <c r="E575" s="148">
        <v>166</v>
      </c>
      <c r="F575" s="148">
        <v>166</v>
      </c>
      <c r="G575" s="148">
        <v>166</v>
      </c>
    </row>
    <row r="576" spans="1:7" ht="47.25" x14ac:dyDescent="0.25">
      <c r="A576" s="139" t="s">
        <v>556</v>
      </c>
      <c r="B576" s="140" t="s">
        <v>557</v>
      </c>
      <c r="C576" s="141" t="s">
        <v>187</v>
      </c>
      <c r="D576" s="142"/>
      <c r="E576" s="148">
        <v>146</v>
      </c>
      <c r="F576" s="148">
        <v>146</v>
      </c>
      <c r="G576" s="148">
        <v>146</v>
      </c>
    </row>
    <row r="577" spans="1:7" ht="20.25" customHeight="1" x14ac:dyDescent="0.25">
      <c r="A577" s="139" t="s">
        <v>194</v>
      </c>
      <c r="B577" s="140" t="s">
        <v>557</v>
      </c>
      <c r="C577" s="141" t="s">
        <v>195</v>
      </c>
      <c r="D577" s="142"/>
      <c r="E577" s="148">
        <v>146</v>
      </c>
      <c r="F577" s="148">
        <v>146</v>
      </c>
      <c r="G577" s="148">
        <v>146</v>
      </c>
    </row>
    <row r="578" spans="1:7" x14ac:dyDescent="0.25">
      <c r="A578" s="139" t="s">
        <v>703</v>
      </c>
      <c r="B578" s="140" t="s">
        <v>557</v>
      </c>
      <c r="C578" s="141" t="s">
        <v>195</v>
      </c>
      <c r="D578" s="142" t="s">
        <v>752</v>
      </c>
      <c r="E578" s="148">
        <v>146</v>
      </c>
      <c r="F578" s="148">
        <v>146</v>
      </c>
      <c r="G578" s="148">
        <v>146</v>
      </c>
    </row>
    <row r="579" spans="1:7" ht="31.5" x14ac:dyDescent="0.25">
      <c r="A579" s="139" t="s">
        <v>558</v>
      </c>
      <c r="B579" s="140" t="s">
        <v>559</v>
      </c>
      <c r="C579" s="141" t="s">
        <v>187</v>
      </c>
      <c r="D579" s="142"/>
      <c r="E579" s="148">
        <v>20</v>
      </c>
      <c r="F579" s="148">
        <v>20</v>
      </c>
      <c r="G579" s="148">
        <v>20</v>
      </c>
    </row>
    <row r="580" spans="1:7" ht="20.25" customHeight="1" x14ac:dyDescent="0.25">
      <c r="A580" s="139" t="s">
        <v>194</v>
      </c>
      <c r="B580" s="140" t="s">
        <v>559</v>
      </c>
      <c r="C580" s="141" t="s">
        <v>195</v>
      </c>
      <c r="D580" s="142"/>
      <c r="E580" s="148">
        <v>20</v>
      </c>
      <c r="F580" s="148">
        <v>20</v>
      </c>
      <c r="G580" s="148">
        <v>20</v>
      </c>
    </row>
    <row r="581" spans="1:7" x14ac:dyDescent="0.25">
      <c r="A581" s="139" t="s">
        <v>703</v>
      </c>
      <c r="B581" s="140" t="s">
        <v>559</v>
      </c>
      <c r="C581" s="141" t="s">
        <v>195</v>
      </c>
      <c r="D581" s="142" t="s">
        <v>752</v>
      </c>
      <c r="E581" s="148">
        <v>20</v>
      </c>
      <c r="F581" s="148">
        <v>20</v>
      </c>
      <c r="G581" s="148">
        <v>20</v>
      </c>
    </row>
    <row r="582" spans="1:7" ht="31.5" x14ac:dyDescent="0.25">
      <c r="A582" s="139" t="s">
        <v>560</v>
      </c>
      <c r="B582" s="140" t="s">
        <v>561</v>
      </c>
      <c r="C582" s="141" t="s">
        <v>187</v>
      </c>
      <c r="D582" s="142"/>
      <c r="E582" s="148">
        <v>4297.0297399999999</v>
      </c>
      <c r="F582" s="148">
        <v>9550</v>
      </c>
      <c r="G582" s="148">
        <v>550</v>
      </c>
    </row>
    <row r="583" spans="1:7" ht="31.5" x14ac:dyDescent="0.25">
      <c r="A583" s="139" t="s">
        <v>562</v>
      </c>
      <c r="B583" s="140" t="s">
        <v>563</v>
      </c>
      <c r="C583" s="141" t="s">
        <v>187</v>
      </c>
      <c r="D583" s="142"/>
      <c r="E583" s="148">
        <v>426.14073999999999</v>
      </c>
      <c r="F583" s="148">
        <v>425</v>
      </c>
      <c r="G583" s="148">
        <v>425</v>
      </c>
    </row>
    <row r="584" spans="1:7" ht="31.5" x14ac:dyDescent="0.25">
      <c r="A584" s="139" t="s">
        <v>564</v>
      </c>
      <c r="B584" s="140" t="s">
        <v>565</v>
      </c>
      <c r="C584" s="141" t="s">
        <v>187</v>
      </c>
      <c r="D584" s="142"/>
      <c r="E584" s="148">
        <v>240.14073999999999</v>
      </c>
      <c r="F584" s="148">
        <v>239</v>
      </c>
      <c r="G584" s="148">
        <v>239</v>
      </c>
    </row>
    <row r="585" spans="1:7" ht="20.25" customHeight="1" x14ac:dyDescent="0.25">
      <c r="A585" s="139" t="s">
        <v>194</v>
      </c>
      <c r="B585" s="140" t="s">
        <v>565</v>
      </c>
      <c r="C585" s="141" t="s">
        <v>195</v>
      </c>
      <c r="D585" s="142"/>
      <c r="E585" s="148">
        <v>240.14073999999999</v>
      </c>
      <c r="F585" s="148">
        <v>239</v>
      </c>
      <c r="G585" s="148">
        <v>239</v>
      </c>
    </row>
    <row r="586" spans="1:7" x14ac:dyDescent="0.25">
      <c r="A586" s="139" t="s">
        <v>705</v>
      </c>
      <c r="B586" s="140" t="s">
        <v>565</v>
      </c>
      <c r="C586" s="141" t="s">
        <v>195</v>
      </c>
      <c r="D586" s="142" t="s">
        <v>773</v>
      </c>
      <c r="E586" s="148">
        <v>240.14073999999999</v>
      </c>
      <c r="F586" s="148">
        <v>239</v>
      </c>
      <c r="G586" s="148">
        <v>239</v>
      </c>
    </row>
    <row r="587" spans="1:7" ht="31.5" x14ac:dyDescent="0.25">
      <c r="A587" s="139" t="s">
        <v>566</v>
      </c>
      <c r="B587" s="140" t="s">
        <v>567</v>
      </c>
      <c r="C587" s="141" t="s">
        <v>187</v>
      </c>
      <c r="D587" s="142"/>
      <c r="E587" s="148">
        <v>6</v>
      </c>
      <c r="F587" s="148">
        <v>6</v>
      </c>
      <c r="G587" s="148">
        <v>6</v>
      </c>
    </row>
    <row r="588" spans="1:7" ht="20.25" customHeight="1" x14ac:dyDescent="0.25">
      <c r="A588" s="139" t="s">
        <v>194</v>
      </c>
      <c r="B588" s="140" t="s">
        <v>567</v>
      </c>
      <c r="C588" s="141" t="s">
        <v>195</v>
      </c>
      <c r="D588" s="142"/>
      <c r="E588" s="148">
        <v>6</v>
      </c>
      <c r="F588" s="148">
        <v>6</v>
      </c>
      <c r="G588" s="148">
        <v>6</v>
      </c>
    </row>
    <row r="589" spans="1:7" x14ac:dyDescent="0.25">
      <c r="A589" s="139" t="s">
        <v>705</v>
      </c>
      <c r="B589" s="140" t="s">
        <v>567</v>
      </c>
      <c r="C589" s="141" t="s">
        <v>195</v>
      </c>
      <c r="D589" s="142" t="s">
        <v>773</v>
      </c>
      <c r="E589" s="148">
        <v>6</v>
      </c>
      <c r="F589" s="148">
        <v>6</v>
      </c>
      <c r="G589" s="148">
        <v>6</v>
      </c>
    </row>
    <row r="590" spans="1:7" ht="31.5" x14ac:dyDescent="0.25">
      <c r="A590" s="139" t="s">
        <v>568</v>
      </c>
      <c r="B590" s="140" t="s">
        <v>569</v>
      </c>
      <c r="C590" s="141" t="s">
        <v>187</v>
      </c>
      <c r="D590" s="142"/>
      <c r="E590" s="148">
        <v>100</v>
      </c>
      <c r="F590" s="148">
        <v>100</v>
      </c>
      <c r="G590" s="148">
        <v>100</v>
      </c>
    </row>
    <row r="591" spans="1:7" ht="20.25" customHeight="1" x14ac:dyDescent="0.25">
      <c r="A591" s="139" t="s">
        <v>194</v>
      </c>
      <c r="B591" s="140" t="s">
        <v>569</v>
      </c>
      <c r="C591" s="141" t="s">
        <v>195</v>
      </c>
      <c r="D591" s="142"/>
      <c r="E591" s="148">
        <v>100</v>
      </c>
      <c r="F591" s="148">
        <v>100</v>
      </c>
      <c r="G591" s="148">
        <v>100</v>
      </c>
    </row>
    <row r="592" spans="1:7" x14ac:dyDescent="0.25">
      <c r="A592" s="139" t="s">
        <v>705</v>
      </c>
      <c r="B592" s="140" t="s">
        <v>569</v>
      </c>
      <c r="C592" s="141" t="s">
        <v>195</v>
      </c>
      <c r="D592" s="142" t="s">
        <v>773</v>
      </c>
      <c r="E592" s="148">
        <v>100</v>
      </c>
      <c r="F592" s="148">
        <v>100</v>
      </c>
      <c r="G592" s="148">
        <v>100</v>
      </c>
    </row>
    <row r="593" spans="1:7" ht="47.25" x14ac:dyDescent="0.25">
      <c r="A593" s="139" t="s">
        <v>570</v>
      </c>
      <c r="B593" s="140" t="s">
        <v>571</v>
      </c>
      <c r="C593" s="141" t="s">
        <v>187</v>
      </c>
      <c r="D593" s="142"/>
      <c r="E593" s="148">
        <v>80</v>
      </c>
      <c r="F593" s="148">
        <v>80</v>
      </c>
      <c r="G593" s="148">
        <v>80</v>
      </c>
    </row>
    <row r="594" spans="1:7" x14ac:dyDescent="0.25">
      <c r="A594" s="139" t="s">
        <v>243</v>
      </c>
      <c r="B594" s="140" t="s">
        <v>571</v>
      </c>
      <c r="C594" s="141" t="s">
        <v>244</v>
      </c>
      <c r="D594" s="142"/>
      <c r="E594" s="148">
        <v>80</v>
      </c>
      <c r="F594" s="148">
        <v>80</v>
      </c>
      <c r="G594" s="148">
        <v>80</v>
      </c>
    </row>
    <row r="595" spans="1:7" x14ac:dyDescent="0.25">
      <c r="A595" s="139" t="s">
        <v>705</v>
      </c>
      <c r="B595" s="140" t="s">
        <v>571</v>
      </c>
      <c r="C595" s="141" t="s">
        <v>244</v>
      </c>
      <c r="D595" s="142" t="s">
        <v>773</v>
      </c>
      <c r="E595" s="148">
        <v>80</v>
      </c>
      <c r="F595" s="148">
        <v>80</v>
      </c>
      <c r="G595" s="148">
        <v>80</v>
      </c>
    </row>
    <row r="596" spans="1:7" ht="31.5" x14ac:dyDescent="0.25">
      <c r="A596" s="139" t="s">
        <v>572</v>
      </c>
      <c r="B596" s="140" t="s">
        <v>573</v>
      </c>
      <c r="C596" s="141" t="s">
        <v>187</v>
      </c>
      <c r="D596" s="142"/>
      <c r="E596" s="148">
        <v>3870.8890000000001</v>
      </c>
      <c r="F596" s="148">
        <v>9125</v>
      </c>
      <c r="G596" s="148">
        <v>125</v>
      </c>
    </row>
    <row r="597" spans="1:7" ht="31.5" x14ac:dyDescent="0.25">
      <c r="A597" s="139" t="s">
        <v>574</v>
      </c>
      <c r="B597" s="140" t="s">
        <v>575</v>
      </c>
      <c r="C597" s="141" t="s">
        <v>187</v>
      </c>
      <c r="D597" s="142"/>
      <c r="E597" s="148">
        <v>75</v>
      </c>
      <c r="F597" s="148">
        <v>75</v>
      </c>
      <c r="G597" s="148">
        <v>75</v>
      </c>
    </row>
    <row r="598" spans="1:7" ht="20.25" customHeight="1" x14ac:dyDescent="0.25">
      <c r="A598" s="139" t="s">
        <v>194</v>
      </c>
      <c r="B598" s="140" t="s">
        <v>575</v>
      </c>
      <c r="C598" s="141" t="s">
        <v>195</v>
      </c>
      <c r="D598" s="142"/>
      <c r="E598" s="148">
        <v>75</v>
      </c>
      <c r="F598" s="148">
        <v>75</v>
      </c>
      <c r="G598" s="148">
        <v>75</v>
      </c>
    </row>
    <row r="599" spans="1:7" x14ac:dyDescent="0.25">
      <c r="A599" s="139" t="s">
        <v>705</v>
      </c>
      <c r="B599" s="140" t="s">
        <v>575</v>
      </c>
      <c r="C599" s="141" t="s">
        <v>195</v>
      </c>
      <c r="D599" s="142" t="s">
        <v>773</v>
      </c>
      <c r="E599" s="148">
        <v>75</v>
      </c>
      <c r="F599" s="148">
        <v>75</v>
      </c>
      <c r="G599" s="148">
        <v>75</v>
      </c>
    </row>
    <row r="600" spans="1:7" ht="93.75" customHeight="1" x14ac:dyDescent="0.25">
      <c r="A600" s="139" t="s">
        <v>576</v>
      </c>
      <c r="B600" s="140" t="s">
        <v>577</v>
      </c>
      <c r="C600" s="141" t="s">
        <v>187</v>
      </c>
      <c r="D600" s="142"/>
      <c r="E600" s="148">
        <v>3000</v>
      </c>
      <c r="F600" s="148">
        <v>9000</v>
      </c>
      <c r="G600" s="148">
        <v>0</v>
      </c>
    </row>
    <row r="601" spans="1:7" ht="31.5" x14ac:dyDescent="0.25">
      <c r="A601" s="139" t="s">
        <v>338</v>
      </c>
      <c r="B601" s="140" t="s">
        <v>577</v>
      </c>
      <c r="C601" s="141" t="s">
        <v>339</v>
      </c>
      <c r="D601" s="142"/>
      <c r="E601" s="148">
        <v>3000</v>
      </c>
      <c r="F601" s="148">
        <v>9000</v>
      </c>
      <c r="G601" s="148">
        <v>0</v>
      </c>
    </row>
    <row r="602" spans="1:7" x14ac:dyDescent="0.25">
      <c r="A602" s="139" t="s">
        <v>705</v>
      </c>
      <c r="B602" s="140" t="s">
        <v>577</v>
      </c>
      <c r="C602" s="141" t="s">
        <v>339</v>
      </c>
      <c r="D602" s="142" t="s">
        <v>773</v>
      </c>
      <c r="E602" s="148">
        <v>3000</v>
      </c>
      <c r="F602" s="148">
        <v>9000</v>
      </c>
      <c r="G602" s="148">
        <v>0</v>
      </c>
    </row>
    <row r="603" spans="1:7" ht="47.25" x14ac:dyDescent="0.25">
      <c r="A603" s="139" t="s">
        <v>578</v>
      </c>
      <c r="B603" s="140" t="s">
        <v>579</v>
      </c>
      <c r="C603" s="141" t="s">
        <v>187</v>
      </c>
      <c r="D603" s="142"/>
      <c r="E603" s="148">
        <v>795.88900000000001</v>
      </c>
      <c r="F603" s="148">
        <v>50</v>
      </c>
      <c r="G603" s="148">
        <v>50</v>
      </c>
    </row>
    <row r="604" spans="1:7" ht="20.25" customHeight="1" x14ac:dyDescent="0.25">
      <c r="A604" s="139" t="s">
        <v>194</v>
      </c>
      <c r="B604" s="140" t="s">
        <v>579</v>
      </c>
      <c r="C604" s="141" t="s">
        <v>195</v>
      </c>
      <c r="D604" s="142"/>
      <c r="E604" s="148">
        <v>795.88900000000001</v>
      </c>
      <c r="F604" s="148">
        <v>50</v>
      </c>
      <c r="G604" s="148">
        <v>50</v>
      </c>
    </row>
    <row r="605" spans="1:7" x14ac:dyDescent="0.25">
      <c r="A605" s="139" t="s">
        <v>705</v>
      </c>
      <c r="B605" s="140" t="s">
        <v>579</v>
      </c>
      <c r="C605" s="141" t="s">
        <v>195</v>
      </c>
      <c r="D605" s="142" t="s">
        <v>773</v>
      </c>
      <c r="E605" s="148">
        <v>795.88900000000001</v>
      </c>
      <c r="F605" s="148">
        <v>50</v>
      </c>
      <c r="G605" s="148">
        <v>50</v>
      </c>
    </row>
    <row r="606" spans="1:7" x14ac:dyDescent="0.25">
      <c r="A606" s="139" t="s">
        <v>580</v>
      </c>
      <c r="B606" s="140" t="s">
        <v>581</v>
      </c>
      <c r="C606" s="141" t="s">
        <v>187</v>
      </c>
      <c r="D606" s="142"/>
      <c r="E606" s="148">
        <v>2228.5119100000002</v>
      </c>
      <c r="F606" s="148">
        <v>528</v>
      </c>
      <c r="G606" s="148">
        <v>527</v>
      </c>
    </row>
    <row r="607" spans="1:7" ht="31.5" x14ac:dyDescent="0.25">
      <c r="A607" s="139" t="s">
        <v>582</v>
      </c>
      <c r="B607" s="140" t="s">
        <v>583</v>
      </c>
      <c r="C607" s="141" t="s">
        <v>187</v>
      </c>
      <c r="D607" s="142"/>
      <c r="E607" s="148">
        <v>2228.5119100000002</v>
      </c>
      <c r="F607" s="148">
        <v>528</v>
      </c>
      <c r="G607" s="148">
        <v>527</v>
      </c>
    </row>
    <row r="608" spans="1:7" ht="47.25" x14ac:dyDescent="0.25">
      <c r="A608" s="139" t="s">
        <v>584</v>
      </c>
      <c r="B608" s="140" t="s">
        <v>585</v>
      </c>
      <c r="C608" s="141" t="s">
        <v>187</v>
      </c>
      <c r="D608" s="142"/>
      <c r="E608" s="148">
        <v>17</v>
      </c>
      <c r="F608" s="148">
        <v>16</v>
      </c>
      <c r="G608" s="148">
        <v>15</v>
      </c>
    </row>
    <row r="609" spans="1:7" x14ac:dyDescent="0.25">
      <c r="A609" s="139" t="s">
        <v>243</v>
      </c>
      <c r="B609" s="140" t="s">
        <v>585</v>
      </c>
      <c r="C609" s="141" t="s">
        <v>244</v>
      </c>
      <c r="D609" s="142"/>
      <c r="E609" s="148">
        <v>17</v>
      </c>
      <c r="F609" s="148">
        <v>16</v>
      </c>
      <c r="G609" s="148">
        <v>15</v>
      </c>
    </row>
    <row r="610" spans="1:7" x14ac:dyDescent="0.25">
      <c r="A610" s="139" t="s">
        <v>704</v>
      </c>
      <c r="B610" s="140" t="s">
        <v>585</v>
      </c>
      <c r="C610" s="141" t="s">
        <v>244</v>
      </c>
      <c r="D610" s="142" t="s">
        <v>760</v>
      </c>
      <c r="E610" s="148">
        <v>17</v>
      </c>
      <c r="F610" s="148">
        <v>16</v>
      </c>
      <c r="G610" s="148">
        <v>15</v>
      </c>
    </row>
    <row r="611" spans="1:7" x14ac:dyDescent="0.25">
      <c r="A611" s="139" t="s">
        <v>586</v>
      </c>
      <c r="B611" s="140" t="s">
        <v>587</v>
      </c>
      <c r="C611" s="141" t="s">
        <v>187</v>
      </c>
      <c r="D611" s="142"/>
      <c r="E611" s="148">
        <v>2211.5119100000002</v>
      </c>
      <c r="F611" s="148">
        <v>512</v>
      </c>
      <c r="G611" s="148">
        <v>512</v>
      </c>
    </row>
    <row r="612" spans="1:7" x14ac:dyDescent="0.25">
      <c r="A612" s="139" t="s">
        <v>243</v>
      </c>
      <c r="B612" s="140" t="s">
        <v>587</v>
      </c>
      <c r="C612" s="141" t="s">
        <v>244</v>
      </c>
      <c r="D612" s="142"/>
      <c r="E612" s="148">
        <v>2211.5119100000002</v>
      </c>
      <c r="F612" s="148">
        <v>512</v>
      </c>
      <c r="G612" s="148">
        <v>512</v>
      </c>
    </row>
    <row r="613" spans="1:7" x14ac:dyDescent="0.25">
      <c r="A613" s="139" t="s">
        <v>704</v>
      </c>
      <c r="B613" s="140" t="s">
        <v>587</v>
      </c>
      <c r="C613" s="141" t="s">
        <v>244</v>
      </c>
      <c r="D613" s="142" t="s">
        <v>760</v>
      </c>
      <c r="E613" s="148">
        <v>2211.5119100000002</v>
      </c>
      <c r="F613" s="148">
        <v>512</v>
      </c>
      <c r="G613" s="148">
        <v>512</v>
      </c>
    </row>
    <row r="614" spans="1:7" ht="47.25" x14ac:dyDescent="0.25">
      <c r="A614" s="139" t="s">
        <v>588</v>
      </c>
      <c r="B614" s="140" t="s">
        <v>589</v>
      </c>
      <c r="C614" s="141" t="s">
        <v>187</v>
      </c>
      <c r="D614" s="142"/>
      <c r="E614" s="148">
        <v>84</v>
      </c>
      <c r="F614" s="148">
        <v>84</v>
      </c>
      <c r="G614" s="148">
        <v>84</v>
      </c>
    </row>
    <row r="615" spans="1:7" ht="47.25" x14ac:dyDescent="0.25">
      <c r="A615" s="139" t="s">
        <v>590</v>
      </c>
      <c r="B615" s="140" t="s">
        <v>591</v>
      </c>
      <c r="C615" s="141" t="s">
        <v>187</v>
      </c>
      <c r="D615" s="142"/>
      <c r="E615" s="148">
        <v>84</v>
      </c>
      <c r="F615" s="148">
        <v>84</v>
      </c>
      <c r="G615" s="148">
        <v>84</v>
      </c>
    </row>
    <row r="616" spans="1:7" ht="31.5" x14ac:dyDescent="0.25">
      <c r="A616" s="139" t="s">
        <v>592</v>
      </c>
      <c r="B616" s="140" t="s">
        <v>593</v>
      </c>
      <c r="C616" s="141" t="s">
        <v>187</v>
      </c>
      <c r="D616" s="142"/>
      <c r="E616" s="148">
        <v>54</v>
      </c>
      <c r="F616" s="148">
        <v>54</v>
      </c>
      <c r="G616" s="148">
        <v>54</v>
      </c>
    </row>
    <row r="617" spans="1:7" ht="20.25" customHeight="1" x14ac:dyDescent="0.25">
      <c r="A617" s="139" t="s">
        <v>194</v>
      </c>
      <c r="B617" s="140" t="s">
        <v>593</v>
      </c>
      <c r="C617" s="141" t="s">
        <v>195</v>
      </c>
      <c r="D617" s="142"/>
      <c r="E617" s="148">
        <v>54</v>
      </c>
      <c r="F617" s="148">
        <v>54</v>
      </c>
      <c r="G617" s="148">
        <v>54</v>
      </c>
    </row>
    <row r="618" spans="1:7" x14ac:dyDescent="0.25">
      <c r="A618" s="139" t="s">
        <v>703</v>
      </c>
      <c r="B618" s="140" t="s">
        <v>593</v>
      </c>
      <c r="C618" s="141" t="s">
        <v>195</v>
      </c>
      <c r="D618" s="142" t="s">
        <v>752</v>
      </c>
      <c r="E618" s="148">
        <v>54</v>
      </c>
      <c r="F618" s="148">
        <v>54</v>
      </c>
      <c r="G618" s="148">
        <v>54</v>
      </c>
    </row>
    <row r="619" spans="1:7" ht="31.5" x14ac:dyDescent="0.25">
      <c r="A619" s="139" t="s">
        <v>594</v>
      </c>
      <c r="B619" s="140" t="s">
        <v>595</v>
      </c>
      <c r="C619" s="141" t="s">
        <v>187</v>
      </c>
      <c r="D619" s="142"/>
      <c r="E619" s="148">
        <v>30</v>
      </c>
      <c r="F619" s="148">
        <v>30</v>
      </c>
      <c r="G619" s="148">
        <v>30</v>
      </c>
    </row>
    <row r="620" spans="1:7" ht="20.25" customHeight="1" x14ac:dyDescent="0.25">
      <c r="A620" s="139" t="s">
        <v>194</v>
      </c>
      <c r="B620" s="140" t="s">
        <v>595</v>
      </c>
      <c r="C620" s="141" t="s">
        <v>195</v>
      </c>
      <c r="D620" s="142"/>
      <c r="E620" s="148">
        <v>30</v>
      </c>
      <c r="F620" s="148">
        <v>30</v>
      </c>
      <c r="G620" s="148">
        <v>30</v>
      </c>
    </row>
    <row r="621" spans="1:7" x14ac:dyDescent="0.25">
      <c r="A621" s="139" t="s">
        <v>703</v>
      </c>
      <c r="B621" s="140" t="s">
        <v>595</v>
      </c>
      <c r="C621" s="141" t="s">
        <v>195</v>
      </c>
      <c r="D621" s="142" t="s">
        <v>752</v>
      </c>
      <c r="E621" s="148">
        <v>30</v>
      </c>
      <c r="F621" s="148">
        <v>30</v>
      </c>
      <c r="G621" s="148">
        <v>30</v>
      </c>
    </row>
    <row r="622" spans="1:7" ht="31.5" x14ac:dyDescent="0.25">
      <c r="A622" s="139" t="s">
        <v>596</v>
      </c>
      <c r="B622" s="140" t="s">
        <v>597</v>
      </c>
      <c r="C622" s="141" t="s">
        <v>187</v>
      </c>
      <c r="D622" s="142"/>
      <c r="E622" s="148">
        <v>50</v>
      </c>
      <c r="F622" s="148">
        <v>50</v>
      </c>
      <c r="G622" s="148">
        <v>50</v>
      </c>
    </row>
    <row r="623" spans="1:7" ht="31.5" x14ac:dyDescent="0.25">
      <c r="A623" s="139" t="s">
        <v>598</v>
      </c>
      <c r="B623" s="140" t="s">
        <v>599</v>
      </c>
      <c r="C623" s="141" t="s">
        <v>187</v>
      </c>
      <c r="D623" s="142"/>
      <c r="E623" s="148">
        <v>45</v>
      </c>
      <c r="F623" s="148">
        <v>45</v>
      </c>
      <c r="G623" s="148">
        <v>45</v>
      </c>
    </row>
    <row r="624" spans="1:7" ht="31.5" x14ac:dyDescent="0.25">
      <c r="A624" s="139" t="s">
        <v>600</v>
      </c>
      <c r="B624" s="140" t="s">
        <v>601</v>
      </c>
      <c r="C624" s="141" t="s">
        <v>187</v>
      </c>
      <c r="D624" s="142"/>
      <c r="E624" s="148">
        <v>20</v>
      </c>
      <c r="F624" s="148">
        <v>20</v>
      </c>
      <c r="G624" s="148">
        <v>20</v>
      </c>
    </row>
    <row r="625" spans="1:7" ht="20.25" customHeight="1" x14ac:dyDescent="0.25">
      <c r="A625" s="139" t="s">
        <v>194</v>
      </c>
      <c r="B625" s="140" t="s">
        <v>601</v>
      </c>
      <c r="C625" s="141" t="s">
        <v>195</v>
      </c>
      <c r="D625" s="142"/>
      <c r="E625" s="148">
        <v>20</v>
      </c>
      <c r="F625" s="148">
        <v>20</v>
      </c>
      <c r="G625" s="148">
        <v>20</v>
      </c>
    </row>
    <row r="626" spans="1:7" x14ac:dyDescent="0.25">
      <c r="A626" s="139" t="s">
        <v>702</v>
      </c>
      <c r="B626" s="140" t="s">
        <v>601</v>
      </c>
      <c r="C626" s="141" t="s">
        <v>195</v>
      </c>
      <c r="D626" s="142" t="s">
        <v>762</v>
      </c>
      <c r="E626" s="148">
        <v>20</v>
      </c>
      <c r="F626" s="148">
        <v>20</v>
      </c>
      <c r="G626" s="148">
        <v>20</v>
      </c>
    </row>
    <row r="627" spans="1:7" ht="31.5" x14ac:dyDescent="0.25">
      <c r="A627" s="139" t="s">
        <v>602</v>
      </c>
      <c r="B627" s="140" t="s">
        <v>603</v>
      </c>
      <c r="C627" s="141" t="s">
        <v>187</v>
      </c>
      <c r="D627" s="142"/>
      <c r="E627" s="148">
        <v>25</v>
      </c>
      <c r="F627" s="148">
        <v>25</v>
      </c>
      <c r="G627" s="148">
        <v>25</v>
      </c>
    </row>
    <row r="628" spans="1:7" ht="20.25" customHeight="1" x14ac:dyDescent="0.25">
      <c r="A628" s="139" t="s">
        <v>194</v>
      </c>
      <c r="B628" s="140" t="s">
        <v>603</v>
      </c>
      <c r="C628" s="141" t="s">
        <v>195</v>
      </c>
      <c r="D628" s="142"/>
      <c r="E628" s="148">
        <v>25</v>
      </c>
      <c r="F628" s="148">
        <v>25</v>
      </c>
      <c r="G628" s="148">
        <v>25</v>
      </c>
    </row>
    <row r="629" spans="1:7" x14ac:dyDescent="0.25">
      <c r="A629" s="139" t="s">
        <v>702</v>
      </c>
      <c r="B629" s="140" t="s">
        <v>603</v>
      </c>
      <c r="C629" s="141" t="s">
        <v>195</v>
      </c>
      <c r="D629" s="142" t="s">
        <v>762</v>
      </c>
      <c r="E629" s="148">
        <v>25</v>
      </c>
      <c r="F629" s="148">
        <v>25</v>
      </c>
      <c r="G629" s="148">
        <v>25</v>
      </c>
    </row>
    <row r="630" spans="1:7" ht="31.5" x14ac:dyDescent="0.25">
      <c r="A630" s="139" t="s">
        <v>604</v>
      </c>
      <c r="B630" s="140" t="s">
        <v>605</v>
      </c>
      <c r="C630" s="141" t="s">
        <v>187</v>
      </c>
      <c r="D630" s="142"/>
      <c r="E630" s="148">
        <v>5</v>
      </c>
      <c r="F630" s="148">
        <v>5</v>
      </c>
      <c r="G630" s="148">
        <v>5</v>
      </c>
    </row>
    <row r="631" spans="1:7" ht="31.5" x14ac:dyDescent="0.25">
      <c r="A631" s="139" t="s">
        <v>606</v>
      </c>
      <c r="B631" s="140" t="s">
        <v>607</v>
      </c>
      <c r="C631" s="141" t="s">
        <v>187</v>
      </c>
      <c r="D631" s="142"/>
      <c r="E631" s="148">
        <v>5</v>
      </c>
      <c r="F631" s="148">
        <v>5</v>
      </c>
      <c r="G631" s="148">
        <v>5</v>
      </c>
    </row>
    <row r="632" spans="1:7" ht="20.25" customHeight="1" x14ac:dyDescent="0.25">
      <c r="A632" s="139" t="s">
        <v>194</v>
      </c>
      <c r="B632" s="140" t="s">
        <v>607</v>
      </c>
      <c r="C632" s="141" t="s">
        <v>195</v>
      </c>
      <c r="D632" s="142"/>
      <c r="E632" s="148">
        <v>5</v>
      </c>
      <c r="F632" s="148">
        <v>5</v>
      </c>
      <c r="G632" s="148">
        <v>5</v>
      </c>
    </row>
    <row r="633" spans="1:7" x14ac:dyDescent="0.25">
      <c r="A633" s="139" t="s">
        <v>702</v>
      </c>
      <c r="B633" s="140" t="s">
        <v>607</v>
      </c>
      <c r="C633" s="141" t="s">
        <v>195</v>
      </c>
      <c r="D633" s="142" t="s">
        <v>762</v>
      </c>
      <c r="E633" s="148">
        <v>5</v>
      </c>
      <c r="F633" s="148">
        <v>5</v>
      </c>
      <c r="G633" s="148">
        <v>5</v>
      </c>
    </row>
    <row r="634" spans="1:7" ht="31.5" x14ac:dyDescent="0.25">
      <c r="A634" s="153" t="s">
        <v>608</v>
      </c>
      <c r="B634" s="154" t="s">
        <v>609</v>
      </c>
      <c r="C634" s="155" t="s">
        <v>187</v>
      </c>
      <c r="D634" s="145"/>
      <c r="E634" s="149">
        <v>138.21799999999999</v>
      </c>
      <c r="F634" s="148">
        <v>98.965999999999994</v>
      </c>
      <c r="G634" s="148">
        <v>168.96600000000001</v>
      </c>
    </row>
    <row r="635" spans="1:7" ht="31.5" x14ac:dyDescent="0.25">
      <c r="A635" s="139" t="s">
        <v>608</v>
      </c>
      <c r="B635" s="140" t="s">
        <v>609</v>
      </c>
      <c r="C635" s="141" t="s">
        <v>187</v>
      </c>
      <c r="D635" s="142"/>
      <c r="E635" s="148">
        <v>138.21799999999999</v>
      </c>
      <c r="F635" s="148">
        <v>98.965999999999994</v>
      </c>
      <c r="G635" s="148">
        <v>168.96600000000001</v>
      </c>
    </row>
    <row r="636" spans="1:7" ht="31.5" x14ac:dyDescent="0.25">
      <c r="A636" s="139" t="s">
        <v>610</v>
      </c>
      <c r="B636" s="140" t="s">
        <v>611</v>
      </c>
      <c r="C636" s="141" t="s">
        <v>187</v>
      </c>
      <c r="D636" s="142"/>
      <c r="E636" s="148">
        <v>138.21799999999999</v>
      </c>
      <c r="F636" s="148">
        <v>98.965999999999994</v>
      </c>
      <c r="G636" s="148">
        <v>168.96600000000001</v>
      </c>
    </row>
    <row r="637" spans="1:7" ht="47.25" x14ac:dyDescent="0.25">
      <c r="A637" s="139" t="s">
        <v>612</v>
      </c>
      <c r="B637" s="140" t="s">
        <v>613</v>
      </c>
      <c r="C637" s="141" t="s">
        <v>187</v>
      </c>
      <c r="D637" s="142"/>
      <c r="E637" s="148">
        <v>63.218000000000004</v>
      </c>
      <c r="F637" s="148">
        <v>68.965999999999994</v>
      </c>
      <c r="G637" s="148">
        <v>68.965999999999994</v>
      </c>
    </row>
    <row r="638" spans="1:7" x14ac:dyDescent="0.25">
      <c r="A638" s="139" t="s">
        <v>243</v>
      </c>
      <c r="B638" s="140" t="s">
        <v>613</v>
      </c>
      <c r="C638" s="141" t="s">
        <v>244</v>
      </c>
      <c r="D638" s="142"/>
      <c r="E638" s="148">
        <v>63.218000000000004</v>
      </c>
      <c r="F638" s="148">
        <v>68.965999999999994</v>
      </c>
      <c r="G638" s="148">
        <v>68.965999999999994</v>
      </c>
    </row>
    <row r="639" spans="1:7" x14ac:dyDescent="0.25">
      <c r="A639" s="139" t="s">
        <v>701</v>
      </c>
      <c r="B639" s="140" t="s">
        <v>613</v>
      </c>
      <c r="C639" s="141" t="s">
        <v>244</v>
      </c>
      <c r="D639" s="142" t="s">
        <v>774</v>
      </c>
      <c r="E639" s="148">
        <v>63.218000000000004</v>
      </c>
      <c r="F639" s="148">
        <v>68.965999999999994</v>
      </c>
      <c r="G639" s="148">
        <v>68.965999999999994</v>
      </c>
    </row>
    <row r="640" spans="1:7" ht="31.5" x14ac:dyDescent="0.25">
      <c r="A640" s="139" t="s">
        <v>614</v>
      </c>
      <c r="B640" s="140" t="s">
        <v>615</v>
      </c>
      <c r="C640" s="141" t="s">
        <v>187</v>
      </c>
      <c r="D640" s="142"/>
      <c r="E640" s="148">
        <v>25</v>
      </c>
      <c r="F640" s="148">
        <v>30</v>
      </c>
      <c r="G640" s="148">
        <v>30</v>
      </c>
    </row>
    <row r="641" spans="1:7" ht="20.25" customHeight="1" x14ac:dyDescent="0.25">
      <c r="A641" s="139" t="s">
        <v>194</v>
      </c>
      <c r="B641" s="140" t="s">
        <v>615</v>
      </c>
      <c r="C641" s="141" t="s">
        <v>195</v>
      </c>
      <c r="D641" s="142"/>
      <c r="E641" s="148">
        <v>25</v>
      </c>
      <c r="F641" s="148">
        <v>30</v>
      </c>
      <c r="G641" s="148">
        <v>30</v>
      </c>
    </row>
    <row r="642" spans="1:7" x14ac:dyDescent="0.25">
      <c r="A642" s="139" t="s">
        <v>701</v>
      </c>
      <c r="B642" s="140" t="s">
        <v>615</v>
      </c>
      <c r="C642" s="141" t="s">
        <v>195</v>
      </c>
      <c r="D642" s="142" t="s">
        <v>774</v>
      </c>
      <c r="E642" s="148">
        <v>25</v>
      </c>
      <c r="F642" s="148">
        <v>30</v>
      </c>
      <c r="G642" s="148">
        <v>30</v>
      </c>
    </row>
    <row r="643" spans="1:7" x14ac:dyDescent="0.25">
      <c r="A643" s="139" t="s">
        <v>616</v>
      </c>
      <c r="B643" s="140" t="s">
        <v>617</v>
      </c>
      <c r="C643" s="141" t="s">
        <v>187</v>
      </c>
      <c r="D643" s="142"/>
      <c r="E643" s="148">
        <v>50</v>
      </c>
      <c r="F643" s="148">
        <v>0</v>
      </c>
      <c r="G643" s="148">
        <v>70</v>
      </c>
    </row>
    <row r="644" spans="1:7" ht="20.25" customHeight="1" x14ac:dyDescent="0.25">
      <c r="A644" s="139" t="s">
        <v>194</v>
      </c>
      <c r="B644" s="140" t="s">
        <v>617</v>
      </c>
      <c r="C644" s="141" t="s">
        <v>195</v>
      </c>
      <c r="D644" s="142"/>
      <c r="E644" s="148">
        <v>50</v>
      </c>
      <c r="F644" s="148">
        <v>0</v>
      </c>
      <c r="G644" s="148">
        <v>70</v>
      </c>
    </row>
    <row r="645" spans="1:7" x14ac:dyDescent="0.25">
      <c r="A645" s="139" t="s">
        <v>701</v>
      </c>
      <c r="B645" s="140" t="s">
        <v>617</v>
      </c>
      <c r="C645" s="141" t="s">
        <v>195</v>
      </c>
      <c r="D645" s="142" t="s">
        <v>774</v>
      </c>
      <c r="E645" s="148">
        <v>50</v>
      </c>
      <c r="F645" s="148">
        <v>0</v>
      </c>
      <c r="G645" s="148">
        <v>70</v>
      </c>
    </row>
    <row r="646" spans="1:7" ht="31.5" x14ac:dyDescent="0.25">
      <c r="A646" s="153" t="s">
        <v>618</v>
      </c>
      <c r="B646" s="154" t="s">
        <v>619</v>
      </c>
      <c r="C646" s="155" t="s">
        <v>187</v>
      </c>
      <c r="D646" s="145"/>
      <c r="E646" s="149">
        <v>200</v>
      </c>
      <c r="F646" s="148">
        <v>340</v>
      </c>
      <c r="G646" s="148">
        <v>265</v>
      </c>
    </row>
    <row r="647" spans="1:7" ht="31.5" x14ac:dyDescent="0.25">
      <c r="A647" s="139" t="s">
        <v>620</v>
      </c>
      <c r="B647" s="140" t="s">
        <v>621</v>
      </c>
      <c r="C647" s="141" t="s">
        <v>187</v>
      </c>
      <c r="D647" s="142"/>
      <c r="E647" s="148">
        <v>5</v>
      </c>
      <c r="F647" s="148">
        <v>145</v>
      </c>
      <c r="G647" s="148">
        <v>70</v>
      </c>
    </row>
    <row r="648" spans="1:7" ht="47.25" hidden="1" x14ac:dyDescent="0.25">
      <c r="A648" s="139" t="s">
        <v>622</v>
      </c>
      <c r="B648" s="140" t="s">
        <v>623</v>
      </c>
      <c r="C648" s="141" t="s">
        <v>187</v>
      </c>
      <c r="D648" s="142"/>
      <c r="E648" s="148">
        <v>0</v>
      </c>
      <c r="F648" s="148">
        <v>140</v>
      </c>
      <c r="G648" s="148">
        <v>65</v>
      </c>
    </row>
    <row r="649" spans="1:7" ht="31.5" hidden="1" x14ac:dyDescent="0.25">
      <c r="A649" s="139" t="s">
        <v>624</v>
      </c>
      <c r="B649" s="140" t="s">
        <v>625</v>
      </c>
      <c r="C649" s="141" t="s">
        <v>187</v>
      </c>
      <c r="D649" s="142"/>
      <c r="E649" s="148">
        <v>0</v>
      </c>
      <c r="F649" s="148">
        <v>140</v>
      </c>
      <c r="G649" s="148">
        <v>65</v>
      </c>
    </row>
    <row r="650" spans="1:7" ht="20.25" hidden="1" customHeight="1" x14ac:dyDescent="0.25">
      <c r="A650" s="139" t="s">
        <v>194</v>
      </c>
      <c r="B650" s="140" t="s">
        <v>625</v>
      </c>
      <c r="C650" s="141" t="s">
        <v>195</v>
      </c>
      <c r="D650" s="142"/>
      <c r="E650" s="148">
        <v>0</v>
      </c>
      <c r="F650" s="148">
        <v>140</v>
      </c>
      <c r="G650" s="148">
        <v>65</v>
      </c>
    </row>
    <row r="651" spans="1:7" hidden="1" x14ac:dyDescent="0.25">
      <c r="A651" s="139" t="s">
        <v>700</v>
      </c>
      <c r="B651" s="140" t="s">
        <v>625</v>
      </c>
      <c r="C651" s="141" t="s">
        <v>195</v>
      </c>
      <c r="D651" s="142" t="s">
        <v>753</v>
      </c>
      <c r="E651" s="148">
        <v>0</v>
      </c>
      <c r="F651" s="148">
        <v>140</v>
      </c>
      <c r="G651" s="148">
        <v>65</v>
      </c>
    </row>
    <row r="652" spans="1:7" ht="63" x14ac:dyDescent="0.25">
      <c r="A652" s="139" t="s">
        <v>626</v>
      </c>
      <c r="B652" s="140" t="s">
        <v>627</v>
      </c>
      <c r="C652" s="141" t="s">
        <v>187</v>
      </c>
      <c r="D652" s="142"/>
      <c r="E652" s="148">
        <v>5</v>
      </c>
      <c r="F652" s="148">
        <v>5</v>
      </c>
      <c r="G652" s="148">
        <v>5</v>
      </c>
    </row>
    <row r="653" spans="1:7" ht="31.5" x14ac:dyDescent="0.25">
      <c r="A653" s="139" t="s">
        <v>628</v>
      </c>
      <c r="B653" s="140" t="s">
        <v>629</v>
      </c>
      <c r="C653" s="141" t="s">
        <v>187</v>
      </c>
      <c r="D653" s="142"/>
      <c r="E653" s="148">
        <v>5</v>
      </c>
      <c r="F653" s="148">
        <v>5</v>
      </c>
      <c r="G653" s="148">
        <v>5</v>
      </c>
    </row>
    <row r="654" spans="1:7" ht="20.25" customHeight="1" x14ac:dyDescent="0.25">
      <c r="A654" s="139" t="s">
        <v>194</v>
      </c>
      <c r="B654" s="140" t="s">
        <v>629</v>
      </c>
      <c r="C654" s="141" t="s">
        <v>195</v>
      </c>
      <c r="D654" s="142"/>
      <c r="E654" s="148">
        <v>5</v>
      </c>
      <c r="F654" s="148">
        <v>5</v>
      </c>
      <c r="G654" s="148">
        <v>5</v>
      </c>
    </row>
    <row r="655" spans="1:7" x14ac:dyDescent="0.25">
      <c r="A655" s="139" t="s">
        <v>699</v>
      </c>
      <c r="B655" s="140" t="s">
        <v>629</v>
      </c>
      <c r="C655" s="141" t="s">
        <v>195</v>
      </c>
      <c r="D655" s="142" t="s">
        <v>775</v>
      </c>
      <c r="E655" s="148">
        <v>5</v>
      </c>
      <c r="F655" s="148">
        <v>5</v>
      </c>
      <c r="G655" s="148">
        <v>5</v>
      </c>
    </row>
    <row r="656" spans="1:7" ht="30" customHeight="1" x14ac:dyDescent="0.25">
      <c r="A656" s="139" t="s">
        <v>630</v>
      </c>
      <c r="B656" s="140" t="s">
        <v>631</v>
      </c>
      <c r="C656" s="141" t="s">
        <v>187</v>
      </c>
      <c r="D656" s="142"/>
      <c r="E656" s="148">
        <v>195</v>
      </c>
      <c r="F656" s="148">
        <v>195</v>
      </c>
      <c r="G656" s="148">
        <v>195</v>
      </c>
    </row>
    <row r="657" spans="1:7" ht="31.5" x14ac:dyDescent="0.25">
      <c r="A657" s="139" t="s">
        <v>632</v>
      </c>
      <c r="B657" s="140" t="s">
        <v>633</v>
      </c>
      <c r="C657" s="141" t="s">
        <v>187</v>
      </c>
      <c r="D657" s="142"/>
      <c r="E657" s="148">
        <v>195</v>
      </c>
      <c r="F657" s="148">
        <v>195</v>
      </c>
      <c r="G657" s="148">
        <v>195</v>
      </c>
    </row>
    <row r="658" spans="1:7" ht="31.5" hidden="1" x14ac:dyDescent="0.25">
      <c r="A658" s="139" t="s">
        <v>634</v>
      </c>
      <c r="B658" s="140" t="s">
        <v>635</v>
      </c>
      <c r="C658" s="141" t="s">
        <v>187</v>
      </c>
      <c r="D658" s="142"/>
      <c r="E658" s="148">
        <v>0</v>
      </c>
      <c r="F658" s="148">
        <v>5</v>
      </c>
      <c r="G658" s="148">
        <v>5</v>
      </c>
    </row>
    <row r="659" spans="1:7" ht="20.25" hidden="1" customHeight="1" x14ac:dyDescent="0.25">
      <c r="A659" s="139" t="s">
        <v>194</v>
      </c>
      <c r="B659" s="140" t="s">
        <v>635</v>
      </c>
      <c r="C659" s="141" t="s">
        <v>195</v>
      </c>
      <c r="D659" s="142"/>
      <c r="E659" s="148">
        <v>0</v>
      </c>
      <c r="F659" s="148">
        <v>5</v>
      </c>
      <c r="G659" s="148">
        <v>5</v>
      </c>
    </row>
    <row r="660" spans="1:7" hidden="1" x14ac:dyDescent="0.25">
      <c r="A660" s="139" t="s">
        <v>699</v>
      </c>
      <c r="B660" s="140" t="s">
        <v>635</v>
      </c>
      <c r="C660" s="141" t="s">
        <v>195</v>
      </c>
      <c r="D660" s="142" t="s">
        <v>775</v>
      </c>
      <c r="E660" s="148">
        <v>0</v>
      </c>
      <c r="F660" s="148">
        <v>5</v>
      </c>
      <c r="G660" s="148">
        <v>5</v>
      </c>
    </row>
    <row r="661" spans="1:7" ht="31.5" hidden="1" x14ac:dyDescent="0.25">
      <c r="A661" s="139" t="s">
        <v>636</v>
      </c>
      <c r="B661" s="140" t="s">
        <v>637</v>
      </c>
      <c r="C661" s="141" t="s">
        <v>187</v>
      </c>
      <c r="D661" s="142"/>
      <c r="E661" s="148">
        <v>0</v>
      </c>
      <c r="F661" s="148">
        <v>13</v>
      </c>
      <c r="G661" s="148">
        <v>13</v>
      </c>
    </row>
    <row r="662" spans="1:7" ht="20.25" hidden="1" customHeight="1" x14ac:dyDescent="0.25">
      <c r="A662" s="139" t="s">
        <v>194</v>
      </c>
      <c r="B662" s="140" t="s">
        <v>637</v>
      </c>
      <c r="C662" s="141" t="s">
        <v>195</v>
      </c>
      <c r="D662" s="142"/>
      <c r="E662" s="148">
        <v>0</v>
      </c>
      <c r="F662" s="148">
        <v>13</v>
      </c>
      <c r="G662" s="148">
        <v>13</v>
      </c>
    </row>
    <row r="663" spans="1:7" hidden="1" x14ac:dyDescent="0.25">
      <c r="A663" s="139" t="s">
        <v>699</v>
      </c>
      <c r="B663" s="140" t="s">
        <v>637</v>
      </c>
      <c r="C663" s="141" t="s">
        <v>195</v>
      </c>
      <c r="D663" s="142" t="s">
        <v>775</v>
      </c>
      <c r="E663" s="148">
        <v>0</v>
      </c>
      <c r="F663" s="148">
        <v>13</v>
      </c>
      <c r="G663" s="148">
        <v>13</v>
      </c>
    </row>
    <row r="664" spans="1:7" x14ac:dyDescent="0.25">
      <c r="A664" s="139" t="s">
        <v>638</v>
      </c>
      <c r="B664" s="140" t="s">
        <v>639</v>
      </c>
      <c r="C664" s="141" t="s">
        <v>187</v>
      </c>
      <c r="D664" s="142"/>
      <c r="E664" s="148">
        <v>48</v>
      </c>
      <c r="F664" s="148">
        <v>30</v>
      </c>
      <c r="G664" s="148">
        <v>30</v>
      </c>
    </row>
    <row r="665" spans="1:7" ht="20.25" customHeight="1" x14ac:dyDescent="0.25">
      <c r="A665" s="139" t="s">
        <v>194</v>
      </c>
      <c r="B665" s="140" t="s">
        <v>639</v>
      </c>
      <c r="C665" s="141" t="s">
        <v>195</v>
      </c>
      <c r="D665" s="142"/>
      <c r="E665" s="148">
        <v>48</v>
      </c>
      <c r="F665" s="148">
        <v>30</v>
      </c>
      <c r="G665" s="148">
        <v>30</v>
      </c>
    </row>
    <row r="666" spans="1:7" x14ac:dyDescent="0.25">
      <c r="A666" s="139" t="s">
        <v>699</v>
      </c>
      <c r="B666" s="140" t="s">
        <v>639</v>
      </c>
      <c r="C666" s="141" t="s">
        <v>195</v>
      </c>
      <c r="D666" s="142" t="s">
        <v>775</v>
      </c>
      <c r="E666" s="148">
        <v>48</v>
      </c>
      <c r="F666" s="148">
        <v>30</v>
      </c>
      <c r="G666" s="148">
        <v>30</v>
      </c>
    </row>
    <row r="667" spans="1:7" ht="31.5" x14ac:dyDescent="0.25">
      <c r="A667" s="139" t="s">
        <v>640</v>
      </c>
      <c r="B667" s="140" t="s">
        <v>641</v>
      </c>
      <c r="C667" s="141" t="s">
        <v>187</v>
      </c>
      <c r="D667" s="142"/>
      <c r="E667" s="148">
        <v>39</v>
      </c>
      <c r="F667" s="148">
        <v>39</v>
      </c>
      <c r="G667" s="148">
        <v>39</v>
      </c>
    </row>
    <row r="668" spans="1:7" ht="20.25" customHeight="1" x14ac:dyDescent="0.25">
      <c r="A668" s="139" t="s">
        <v>194</v>
      </c>
      <c r="B668" s="140" t="s">
        <v>641</v>
      </c>
      <c r="C668" s="141" t="s">
        <v>195</v>
      </c>
      <c r="D668" s="142"/>
      <c r="E668" s="148">
        <v>39</v>
      </c>
      <c r="F668" s="148">
        <v>39</v>
      </c>
      <c r="G668" s="148">
        <v>39</v>
      </c>
    </row>
    <row r="669" spans="1:7" x14ac:dyDescent="0.25">
      <c r="A669" s="139" t="s">
        <v>699</v>
      </c>
      <c r="B669" s="140" t="s">
        <v>641</v>
      </c>
      <c r="C669" s="141" t="s">
        <v>195</v>
      </c>
      <c r="D669" s="142" t="s">
        <v>775</v>
      </c>
      <c r="E669" s="148">
        <v>39</v>
      </c>
      <c r="F669" s="148">
        <v>39</v>
      </c>
      <c r="G669" s="148">
        <v>39</v>
      </c>
    </row>
    <row r="670" spans="1:7" x14ac:dyDescent="0.25">
      <c r="A670" s="139" t="s">
        <v>642</v>
      </c>
      <c r="B670" s="140" t="s">
        <v>643</v>
      </c>
      <c r="C670" s="141" t="s">
        <v>187</v>
      </c>
      <c r="D670" s="142"/>
      <c r="E670" s="148">
        <v>2</v>
      </c>
      <c r="F670" s="148">
        <v>2</v>
      </c>
      <c r="G670" s="148">
        <v>2</v>
      </c>
    </row>
    <row r="671" spans="1:7" ht="20.25" customHeight="1" x14ac:dyDescent="0.25">
      <c r="A671" s="139" t="s">
        <v>194</v>
      </c>
      <c r="B671" s="140" t="s">
        <v>643</v>
      </c>
      <c r="C671" s="141" t="s">
        <v>195</v>
      </c>
      <c r="D671" s="142"/>
      <c r="E671" s="148">
        <v>2</v>
      </c>
      <c r="F671" s="148">
        <v>2</v>
      </c>
      <c r="G671" s="148">
        <v>2</v>
      </c>
    </row>
    <row r="672" spans="1:7" x14ac:dyDescent="0.25">
      <c r="A672" s="139" t="s">
        <v>699</v>
      </c>
      <c r="B672" s="140" t="s">
        <v>643</v>
      </c>
      <c r="C672" s="141" t="s">
        <v>195</v>
      </c>
      <c r="D672" s="142" t="s">
        <v>775</v>
      </c>
      <c r="E672" s="148">
        <v>2</v>
      </c>
      <c r="F672" s="148">
        <v>2</v>
      </c>
      <c r="G672" s="148">
        <v>2</v>
      </c>
    </row>
    <row r="673" spans="1:7" ht="31.5" x14ac:dyDescent="0.25">
      <c r="A673" s="139" t="s">
        <v>644</v>
      </c>
      <c r="B673" s="140" t="s">
        <v>645</v>
      </c>
      <c r="C673" s="141" t="s">
        <v>187</v>
      </c>
      <c r="D673" s="142"/>
      <c r="E673" s="148">
        <v>11</v>
      </c>
      <c r="F673" s="148">
        <v>11</v>
      </c>
      <c r="G673" s="148">
        <v>11</v>
      </c>
    </row>
    <row r="674" spans="1:7" ht="20.25" customHeight="1" x14ac:dyDescent="0.25">
      <c r="A674" s="139" t="s">
        <v>194</v>
      </c>
      <c r="B674" s="140" t="s">
        <v>645</v>
      </c>
      <c r="C674" s="141" t="s">
        <v>195</v>
      </c>
      <c r="D674" s="142"/>
      <c r="E674" s="148">
        <v>11</v>
      </c>
      <c r="F674" s="148">
        <v>11</v>
      </c>
      <c r="G674" s="148">
        <v>11</v>
      </c>
    </row>
    <row r="675" spans="1:7" x14ac:dyDescent="0.25">
      <c r="A675" s="139" t="s">
        <v>699</v>
      </c>
      <c r="B675" s="140" t="s">
        <v>645</v>
      </c>
      <c r="C675" s="141" t="s">
        <v>195</v>
      </c>
      <c r="D675" s="142" t="s">
        <v>775</v>
      </c>
      <c r="E675" s="148">
        <v>11</v>
      </c>
      <c r="F675" s="148">
        <v>11</v>
      </c>
      <c r="G675" s="148">
        <v>11</v>
      </c>
    </row>
    <row r="676" spans="1:7" ht="63" x14ac:dyDescent="0.25">
      <c r="A676" s="139" t="s">
        <v>646</v>
      </c>
      <c r="B676" s="140" t="s">
        <v>647</v>
      </c>
      <c r="C676" s="141" t="s">
        <v>187</v>
      </c>
      <c r="D676" s="142"/>
      <c r="E676" s="148">
        <v>95</v>
      </c>
      <c r="F676" s="148">
        <v>95</v>
      </c>
      <c r="G676" s="148">
        <v>95</v>
      </c>
    </row>
    <row r="677" spans="1:7" ht="20.25" customHeight="1" x14ac:dyDescent="0.25">
      <c r="A677" s="139" t="s">
        <v>194</v>
      </c>
      <c r="B677" s="140" t="s">
        <v>647</v>
      </c>
      <c r="C677" s="141" t="s">
        <v>195</v>
      </c>
      <c r="D677" s="142"/>
      <c r="E677" s="148">
        <v>95</v>
      </c>
      <c r="F677" s="148">
        <v>95</v>
      </c>
      <c r="G677" s="148">
        <v>95</v>
      </c>
    </row>
    <row r="678" spans="1:7" x14ac:dyDescent="0.25">
      <c r="A678" s="139" t="s">
        <v>699</v>
      </c>
      <c r="B678" s="140" t="s">
        <v>647</v>
      </c>
      <c r="C678" s="141" t="s">
        <v>195</v>
      </c>
      <c r="D678" s="142" t="s">
        <v>775</v>
      </c>
      <c r="E678" s="148">
        <v>95</v>
      </c>
      <c r="F678" s="148">
        <v>95</v>
      </c>
      <c r="G678" s="148">
        <v>95</v>
      </c>
    </row>
    <row r="679" spans="1:7" x14ac:dyDescent="0.25">
      <c r="A679" s="153" t="s">
        <v>648</v>
      </c>
      <c r="B679" s="154" t="s">
        <v>649</v>
      </c>
      <c r="C679" s="155" t="s">
        <v>187</v>
      </c>
      <c r="D679" s="145"/>
      <c r="E679" s="149">
        <v>8508.02772</v>
      </c>
      <c r="F679" s="148">
        <v>12079.504000000001</v>
      </c>
      <c r="G679" s="148">
        <v>15453.974</v>
      </c>
    </row>
    <row r="680" spans="1:7" ht="31.5" x14ac:dyDescent="0.25">
      <c r="A680" s="139" t="s">
        <v>650</v>
      </c>
      <c r="B680" s="140" t="s">
        <v>651</v>
      </c>
      <c r="C680" s="141" t="s">
        <v>187</v>
      </c>
      <c r="D680" s="142"/>
      <c r="E680" s="148">
        <v>2074.7339999999999</v>
      </c>
      <c r="F680" s="148">
        <v>1911.5920000000001</v>
      </c>
      <c r="G680" s="148">
        <v>1885.0820000000001</v>
      </c>
    </row>
    <row r="681" spans="1:7" x14ac:dyDescent="0.25">
      <c r="A681" s="139" t="s">
        <v>652</v>
      </c>
      <c r="B681" s="140" t="s">
        <v>653</v>
      </c>
      <c r="C681" s="141" t="s">
        <v>187</v>
      </c>
      <c r="D681" s="142"/>
      <c r="E681" s="148">
        <v>1471.412</v>
      </c>
      <c r="F681" s="148">
        <v>1370.06</v>
      </c>
      <c r="G681" s="148">
        <v>1347.06</v>
      </c>
    </row>
    <row r="682" spans="1:7" ht="120" customHeight="1" x14ac:dyDescent="0.25">
      <c r="A682" s="139" t="s">
        <v>270</v>
      </c>
      <c r="B682" s="140" t="s">
        <v>654</v>
      </c>
      <c r="C682" s="141" t="s">
        <v>187</v>
      </c>
      <c r="D682" s="142"/>
      <c r="E682" s="148">
        <v>1471.412</v>
      </c>
      <c r="F682" s="148">
        <v>1370.06</v>
      </c>
      <c r="G682" s="148">
        <v>1347.06</v>
      </c>
    </row>
    <row r="683" spans="1:7" ht="44.25" customHeight="1" x14ac:dyDescent="0.25">
      <c r="A683" s="139" t="s">
        <v>208</v>
      </c>
      <c r="B683" s="140" t="s">
        <v>654</v>
      </c>
      <c r="C683" s="141" t="s">
        <v>209</v>
      </c>
      <c r="D683" s="142"/>
      <c r="E683" s="148">
        <v>1471.412</v>
      </c>
      <c r="F683" s="148">
        <v>1370.06</v>
      </c>
      <c r="G683" s="148">
        <v>1347.06</v>
      </c>
    </row>
    <row r="684" spans="1:7" ht="47.25" x14ac:dyDescent="0.25">
      <c r="A684" s="139" t="s">
        <v>698</v>
      </c>
      <c r="B684" s="140" t="s">
        <v>654</v>
      </c>
      <c r="C684" s="141" t="s">
        <v>209</v>
      </c>
      <c r="D684" s="142" t="s">
        <v>776</v>
      </c>
      <c r="E684" s="148">
        <v>1471.412</v>
      </c>
      <c r="F684" s="148">
        <v>1370.06</v>
      </c>
      <c r="G684" s="148">
        <v>1347.06</v>
      </c>
    </row>
    <row r="685" spans="1:7" ht="31.5" x14ac:dyDescent="0.25">
      <c r="A685" s="139" t="s">
        <v>655</v>
      </c>
      <c r="B685" s="140" t="s">
        <v>656</v>
      </c>
      <c r="C685" s="141" t="s">
        <v>187</v>
      </c>
      <c r="D685" s="142"/>
      <c r="E685" s="148">
        <v>603.322</v>
      </c>
      <c r="F685" s="148">
        <v>541.53200000000004</v>
      </c>
      <c r="G685" s="148">
        <v>538.02200000000005</v>
      </c>
    </row>
    <row r="686" spans="1:7" x14ac:dyDescent="0.25">
      <c r="A686" s="139" t="s">
        <v>327</v>
      </c>
      <c r="B686" s="140" t="s">
        <v>657</v>
      </c>
      <c r="C686" s="141" t="s">
        <v>187</v>
      </c>
      <c r="D686" s="142"/>
      <c r="E686" s="148">
        <v>14.486000000000001</v>
      </c>
      <c r="F686" s="148">
        <v>10.345000000000001</v>
      </c>
      <c r="G686" s="148">
        <v>16.835000000000001</v>
      </c>
    </row>
    <row r="687" spans="1:7" ht="44.25" customHeight="1" x14ac:dyDescent="0.25">
      <c r="A687" s="139" t="s">
        <v>208</v>
      </c>
      <c r="B687" s="140" t="s">
        <v>657</v>
      </c>
      <c r="C687" s="141" t="s">
        <v>209</v>
      </c>
      <c r="D687" s="142"/>
      <c r="E687" s="148">
        <v>2.5</v>
      </c>
      <c r="F687" s="148">
        <v>2.5</v>
      </c>
      <c r="G687" s="148">
        <v>2.5</v>
      </c>
    </row>
    <row r="688" spans="1:7" ht="47.25" x14ac:dyDescent="0.25">
      <c r="A688" s="139" t="s">
        <v>698</v>
      </c>
      <c r="B688" s="140" t="s">
        <v>657</v>
      </c>
      <c r="C688" s="141" t="s">
        <v>209</v>
      </c>
      <c r="D688" s="142" t="s">
        <v>776</v>
      </c>
      <c r="E688" s="148">
        <v>2.5</v>
      </c>
      <c r="F688" s="148">
        <v>2.5</v>
      </c>
      <c r="G688" s="148">
        <v>2.5</v>
      </c>
    </row>
    <row r="689" spans="1:7" ht="20.25" customHeight="1" x14ac:dyDescent="0.25">
      <c r="A689" s="139" t="s">
        <v>194</v>
      </c>
      <c r="B689" s="140" t="s">
        <v>657</v>
      </c>
      <c r="C689" s="141" t="s">
        <v>195</v>
      </c>
      <c r="D689" s="142"/>
      <c r="E689" s="148">
        <v>11.986000000000001</v>
      </c>
      <c r="F689" s="148">
        <v>7.8449999999999998</v>
      </c>
      <c r="G689" s="148">
        <v>14.335000000000001</v>
      </c>
    </row>
    <row r="690" spans="1:7" ht="47.25" x14ac:dyDescent="0.25">
      <c r="A690" s="139" t="s">
        <v>698</v>
      </c>
      <c r="B690" s="140" t="s">
        <v>657</v>
      </c>
      <c r="C690" s="141" t="s">
        <v>195</v>
      </c>
      <c r="D690" s="142" t="s">
        <v>776</v>
      </c>
      <c r="E690" s="148">
        <v>11.986000000000001</v>
      </c>
      <c r="F690" s="148">
        <v>7.8449999999999998</v>
      </c>
      <c r="G690" s="148">
        <v>14.335000000000001</v>
      </c>
    </row>
    <row r="691" spans="1:7" ht="124.5" customHeight="1" x14ac:dyDescent="0.25">
      <c r="A691" s="139" t="s">
        <v>270</v>
      </c>
      <c r="B691" s="140" t="s">
        <v>658</v>
      </c>
      <c r="C691" s="141" t="s">
        <v>187</v>
      </c>
      <c r="D691" s="142"/>
      <c r="E691" s="148">
        <v>588.83600000000001</v>
      </c>
      <c r="F691" s="148">
        <v>531.18700000000001</v>
      </c>
      <c r="G691" s="148">
        <v>521.18700000000001</v>
      </c>
    </row>
    <row r="692" spans="1:7" ht="44.25" customHeight="1" x14ac:dyDescent="0.25">
      <c r="A692" s="139" t="s">
        <v>208</v>
      </c>
      <c r="B692" s="140" t="s">
        <v>658</v>
      </c>
      <c r="C692" s="141" t="s">
        <v>209</v>
      </c>
      <c r="D692" s="142"/>
      <c r="E692" s="148">
        <v>588.83600000000001</v>
      </c>
      <c r="F692" s="148">
        <v>531.18700000000001</v>
      </c>
      <c r="G692" s="148">
        <v>521.18700000000001</v>
      </c>
    </row>
    <row r="693" spans="1:7" ht="47.25" x14ac:dyDescent="0.25">
      <c r="A693" s="139" t="s">
        <v>698</v>
      </c>
      <c r="B693" s="140" t="s">
        <v>658</v>
      </c>
      <c r="C693" s="141" t="s">
        <v>209</v>
      </c>
      <c r="D693" s="142" t="s">
        <v>776</v>
      </c>
      <c r="E693" s="148">
        <v>588.83600000000001</v>
      </c>
      <c r="F693" s="148">
        <v>531.18700000000001</v>
      </c>
      <c r="G693" s="148">
        <v>521.18700000000001</v>
      </c>
    </row>
    <row r="694" spans="1:7" ht="31.5" x14ac:dyDescent="0.25">
      <c r="A694" s="139" t="s">
        <v>659</v>
      </c>
      <c r="B694" s="140" t="s">
        <v>660</v>
      </c>
      <c r="C694" s="141" t="s">
        <v>187</v>
      </c>
      <c r="D694" s="142"/>
      <c r="E694" s="148">
        <v>3898.8053</v>
      </c>
      <c r="F694" s="148">
        <v>3502.8119999999999</v>
      </c>
      <c r="G694" s="148">
        <v>3613.7919999999999</v>
      </c>
    </row>
    <row r="695" spans="1:7" x14ac:dyDescent="0.25">
      <c r="A695" s="139" t="s">
        <v>661</v>
      </c>
      <c r="B695" s="140" t="s">
        <v>662</v>
      </c>
      <c r="C695" s="141" t="s">
        <v>187</v>
      </c>
      <c r="D695" s="142"/>
      <c r="E695" s="148">
        <v>1687.4760000000001</v>
      </c>
      <c r="F695" s="148">
        <v>1806.2460000000001</v>
      </c>
      <c r="G695" s="148">
        <v>1780.2460000000001</v>
      </c>
    </row>
    <row r="696" spans="1:7" ht="124.5" customHeight="1" x14ac:dyDescent="0.25">
      <c r="A696" s="139" t="s">
        <v>270</v>
      </c>
      <c r="B696" s="140" t="s">
        <v>663</v>
      </c>
      <c r="C696" s="141" t="s">
        <v>187</v>
      </c>
      <c r="D696" s="142"/>
      <c r="E696" s="148">
        <v>1687.4760000000001</v>
      </c>
      <c r="F696" s="148">
        <v>1806.2460000000001</v>
      </c>
      <c r="G696" s="148">
        <v>1780.2460000000001</v>
      </c>
    </row>
    <row r="697" spans="1:7" ht="44.25" customHeight="1" x14ac:dyDescent="0.25">
      <c r="A697" s="139" t="s">
        <v>208</v>
      </c>
      <c r="B697" s="140" t="s">
        <v>663</v>
      </c>
      <c r="C697" s="141" t="s">
        <v>209</v>
      </c>
      <c r="D697" s="142"/>
      <c r="E697" s="148">
        <v>1687.4760000000001</v>
      </c>
      <c r="F697" s="148">
        <v>1806.2460000000001</v>
      </c>
      <c r="G697" s="148">
        <v>1780.2460000000001</v>
      </c>
    </row>
    <row r="698" spans="1:7" ht="31.5" x14ac:dyDescent="0.25">
      <c r="A698" s="139" t="s">
        <v>696</v>
      </c>
      <c r="B698" s="140" t="s">
        <v>663</v>
      </c>
      <c r="C698" s="141" t="s">
        <v>209</v>
      </c>
      <c r="D698" s="142" t="s">
        <v>763</v>
      </c>
      <c r="E698" s="148">
        <v>1687.4760000000001</v>
      </c>
      <c r="F698" s="148">
        <v>1806.2460000000001</v>
      </c>
      <c r="G698" s="148">
        <v>1780.2460000000001</v>
      </c>
    </row>
    <row r="699" spans="1:7" ht="31.5" x14ac:dyDescent="0.25">
      <c r="A699" s="139" t="s">
        <v>664</v>
      </c>
      <c r="B699" s="140" t="s">
        <v>665</v>
      </c>
      <c r="C699" s="141" t="s">
        <v>187</v>
      </c>
      <c r="D699" s="142"/>
      <c r="E699" s="148">
        <v>2211.3292999999999</v>
      </c>
      <c r="F699" s="148">
        <v>1696.566</v>
      </c>
      <c r="G699" s="148">
        <v>1833.546</v>
      </c>
    </row>
    <row r="700" spans="1:7" x14ac:dyDescent="0.25">
      <c r="A700" s="139" t="s">
        <v>200</v>
      </c>
      <c r="B700" s="140" t="s">
        <v>666</v>
      </c>
      <c r="C700" s="141" t="s">
        <v>187</v>
      </c>
      <c r="D700" s="142"/>
      <c r="E700" s="148">
        <v>10</v>
      </c>
      <c r="F700" s="148">
        <v>0</v>
      </c>
      <c r="G700" s="148">
        <v>0</v>
      </c>
    </row>
    <row r="701" spans="1:7" ht="20.25" customHeight="1" x14ac:dyDescent="0.25">
      <c r="A701" s="139" t="s">
        <v>194</v>
      </c>
      <c r="B701" s="140" t="s">
        <v>666</v>
      </c>
      <c r="C701" s="141" t="s">
        <v>195</v>
      </c>
      <c r="D701" s="142"/>
      <c r="E701" s="148">
        <v>10</v>
      </c>
      <c r="F701" s="148">
        <v>0</v>
      </c>
      <c r="G701" s="148">
        <v>0</v>
      </c>
    </row>
    <row r="702" spans="1:7" ht="19.5" customHeight="1" x14ac:dyDescent="0.25">
      <c r="A702" s="139" t="s">
        <v>697</v>
      </c>
      <c r="B702" s="140" t="s">
        <v>666</v>
      </c>
      <c r="C702" s="141" t="s">
        <v>195</v>
      </c>
      <c r="D702" s="142" t="s">
        <v>747</v>
      </c>
      <c r="E702" s="148">
        <v>10</v>
      </c>
      <c r="F702" s="148">
        <v>0</v>
      </c>
      <c r="G702" s="148">
        <v>0</v>
      </c>
    </row>
    <row r="703" spans="1:7" x14ac:dyDescent="0.25">
      <c r="A703" s="139" t="s">
        <v>327</v>
      </c>
      <c r="B703" s="140" t="s">
        <v>667</v>
      </c>
      <c r="C703" s="141" t="s">
        <v>187</v>
      </c>
      <c r="D703" s="142"/>
      <c r="E703" s="148">
        <v>475.11430000000001</v>
      </c>
      <c r="F703" s="148">
        <v>6.4</v>
      </c>
      <c r="G703" s="148">
        <v>19.38</v>
      </c>
    </row>
    <row r="704" spans="1:7" ht="44.25" customHeight="1" x14ac:dyDescent="0.25">
      <c r="A704" s="139" t="s">
        <v>208</v>
      </c>
      <c r="B704" s="140" t="s">
        <v>667</v>
      </c>
      <c r="C704" s="141" t="s">
        <v>209</v>
      </c>
      <c r="D704" s="142"/>
      <c r="E704" s="148">
        <v>457.75130000000001</v>
      </c>
      <c r="F704" s="148">
        <v>0</v>
      </c>
      <c r="G704" s="148">
        <v>0</v>
      </c>
    </row>
    <row r="705" spans="1:7" ht="31.5" x14ac:dyDescent="0.25">
      <c r="A705" s="139" t="s">
        <v>696</v>
      </c>
      <c r="B705" s="140" t="s">
        <v>667</v>
      </c>
      <c r="C705" s="141" t="s">
        <v>209</v>
      </c>
      <c r="D705" s="142" t="s">
        <v>763</v>
      </c>
      <c r="E705" s="148">
        <v>457.75130000000001</v>
      </c>
      <c r="F705" s="148">
        <v>0</v>
      </c>
      <c r="G705" s="148">
        <v>0</v>
      </c>
    </row>
    <row r="706" spans="1:7" ht="20.25" customHeight="1" x14ac:dyDescent="0.25">
      <c r="A706" s="139" t="s">
        <v>194</v>
      </c>
      <c r="B706" s="140" t="s">
        <v>667</v>
      </c>
      <c r="C706" s="141" t="s">
        <v>195</v>
      </c>
      <c r="D706" s="142"/>
      <c r="E706" s="148">
        <v>17.363</v>
      </c>
      <c r="F706" s="148">
        <v>6.4</v>
      </c>
      <c r="G706" s="148">
        <v>19.38</v>
      </c>
    </row>
    <row r="707" spans="1:7" ht="31.5" x14ac:dyDescent="0.25">
      <c r="A707" s="139" t="s">
        <v>696</v>
      </c>
      <c r="B707" s="140" t="s">
        <v>667</v>
      </c>
      <c r="C707" s="141" t="s">
        <v>195</v>
      </c>
      <c r="D707" s="142" t="s">
        <v>763</v>
      </c>
      <c r="E707" s="148">
        <v>17.363</v>
      </c>
      <c r="F707" s="148">
        <v>6.4</v>
      </c>
      <c r="G707" s="148">
        <v>19.38</v>
      </c>
    </row>
    <row r="708" spans="1:7" ht="123" customHeight="1" x14ac:dyDescent="0.25">
      <c r="A708" s="139" t="s">
        <v>270</v>
      </c>
      <c r="B708" s="140" t="s">
        <v>668</v>
      </c>
      <c r="C708" s="141" t="s">
        <v>187</v>
      </c>
      <c r="D708" s="142"/>
      <c r="E708" s="148">
        <v>1726.2149999999999</v>
      </c>
      <c r="F708" s="148">
        <v>1690.1659999999999</v>
      </c>
      <c r="G708" s="148">
        <v>1814.1659999999999</v>
      </c>
    </row>
    <row r="709" spans="1:7" ht="44.25" customHeight="1" x14ac:dyDescent="0.25">
      <c r="A709" s="139" t="s">
        <v>208</v>
      </c>
      <c r="B709" s="140" t="s">
        <v>668</v>
      </c>
      <c r="C709" s="141" t="s">
        <v>209</v>
      </c>
      <c r="D709" s="142"/>
      <c r="E709" s="148">
        <v>1726.2149999999999</v>
      </c>
      <c r="F709" s="148">
        <v>1690.1659999999999</v>
      </c>
      <c r="G709" s="148">
        <v>1814.1659999999999</v>
      </c>
    </row>
    <row r="710" spans="1:7" ht="31.5" x14ac:dyDescent="0.25">
      <c r="A710" s="139" t="s">
        <v>696</v>
      </c>
      <c r="B710" s="140" t="s">
        <v>668</v>
      </c>
      <c r="C710" s="141" t="s">
        <v>209</v>
      </c>
      <c r="D710" s="142" t="s">
        <v>763</v>
      </c>
      <c r="E710" s="148">
        <v>1726.2149999999999</v>
      </c>
      <c r="F710" s="148">
        <v>1690.1659999999999</v>
      </c>
      <c r="G710" s="148">
        <v>1814.1659999999999</v>
      </c>
    </row>
    <row r="711" spans="1:7" hidden="1" x14ac:dyDescent="0.25">
      <c r="A711" s="139" t="s">
        <v>669</v>
      </c>
      <c r="B711" s="140" t="s">
        <v>670</v>
      </c>
      <c r="C711" s="141" t="s">
        <v>187</v>
      </c>
      <c r="D711" s="142"/>
      <c r="E711" s="148">
        <v>0</v>
      </c>
      <c r="F711" s="148">
        <v>0</v>
      </c>
      <c r="G711" s="148">
        <v>4000</v>
      </c>
    </row>
    <row r="712" spans="1:7" hidden="1" x14ac:dyDescent="0.25">
      <c r="A712" s="139" t="s">
        <v>671</v>
      </c>
      <c r="B712" s="140" t="s">
        <v>672</v>
      </c>
      <c r="C712" s="141" t="s">
        <v>187</v>
      </c>
      <c r="D712" s="142"/>
      <c r="E712" s="148">
        <v>0</v>
      </c>
      <c r="F712" s="148">
        <v>0</v>
      </c>
      <c r="G712" s="148">
        <v>2739</v>
      </c>
    </row>
    <row r="713" spans="1:7" hidden="1" x14ac:dyDescent="0.25">
      <c r="A713" s="139" t="s">
        <v>204</v>
      </c>
      <c r="B713" s="140" t="s">
        <v>672</v>
      </c>
      <c r="C713" s="141" t="s">
        <v>205</v>
      </c>
      <c r="D713" s="142"/>
      <c r="E713" s="148">
        <v>0</v>
      </c>
      <c r="F713" s="148">
        <v>0</v>
      </c>
      <c r="G713" s="148">
        <v>2739</v>
      </c>
    </row>
    <row r="714" spans="1:7" hidden="1" x14ac:dyDescent="0.25">
      <c r="A714" s="139" t="s">
        <v>695</v>
      </c>
      <c r="B714" s="140" t="s">
        <v>672</v>
      </c>
      <c r="C714" s="141" t="s">
        <v>205</v>
      </c>
      <c r="D714" s="142" t="s">
        <v>777</v>
      </c>
      <c r="E714" s="148">
        <v>0</v>
      </c>
      <c r="F714" s="148">
        <v>0</v>
      </c>
      <c r="G714" s="148">
        <v>2739</v>
      </c>
    </row>
    <row r="715" spans="1:7" ht="31.5" hidden="1" x14ac:dyDescent="0.25">
      <c r="A715" s="139" t="s">
        <v>673</v>
      </c>
      <c r="B715" s="140" t="s">
        <v>674</v>
      </c>
      <c r="C715" s="141" t="s">
        <v>187</v>
      </c>
      <c r="D715" s="142"/>
      <c r="E715" s="148">
        <v>0</v>
      </c>
      <c r="F715" s="148">
        <v>0</v>
      </c>
      <c r="G715" s="148">
        <v>1261</v>
      </c>
    </row>
    <row r="716" spans="1:7" ht="31.5" hidden="1" x14ac:dyDescent="0.25">
      <c r="A716" s="139" t="s">
        <v>673</v>
      </c>
      <c r="B716" s="140" t="s">
        <v>674</v>
      </c>
      <c r="C716" s="141" t="s">
        <v>187</v>
      </c>
      <c r="D716" s="142"/>
      <c r="E716" s="148">
        <v>0</v>
      </c>
      <c r="F716" s="148">
        <v>0</v>
      </c>
      <c r="G716" s="148">
        <v>1261</v>
      </c>
    </row>
    <row r="717" spans="1:7" hidden="1" x14ac:dyDescent="0.25">
      <c r="A717" s="139" t="s">
        <v>204</v>
      </c>
      <c r="B717" s="140" t="s">
        <v>674</v>
      </c>
      <c r="C717" s="141" t="s">
        <v>205</v>
      </c>
      <c r="D717" s="142"/>
      <c r="E717" s="148">
        <v>0</v>
      </c>
      <c r="F717" s="148">
        <v>0</v>
      </c>
      <c r="G717" s="148">
        <v>1261</v>
      </c>
    </row>
    <row r="718" spans="1:7" hidden="1" x14ac:dyDescent="0.25">
      <c r="A718" s="139" t="s">
        <v>695</v>
      </c>
      <c r="B718" s="140" t="s">
        <v>674</v>
      </c>
      <c r="C718" s="141" t="s">
        <v>205</v>
      </c>
      <c r="D718" s="142" t="s">
        <v>777</v>
      </c>
      <c r="E718" s="148">
        <v>0</v>
      </c>
      <c r="F718" s="148">
        <v>0</v>
      </c>
      <c r="G718" s="148">
        <v>1261</v>
      </c>
    </row>
    <row r="719" spans="1:7" x14ac:dyDescent="0.25">
      <c r="A719" s="139" t="s">
        <v>675</v>
      </c>
      <c r="B719" s="140" t="s">
        <v>676</v>
      </c>
      <c r="C719" s="141" t="s">
        <v>187</v>
      </c>
      <c r="D719" s="142"/>
      <c r="E719" s="148">
        <v>300</v>
      </c>
      <c r="F719" s="148">
        <v>300</v>
      </c>
      <c r="G719" s="148">
        <v>300</v>
      </c>
    </row>
    <row r="720" spans="1:7" ht="31.5" x14ac:dyDescent="0.25">
      <c r="A720" s="139" t="s">
        <v>677</v>
      </c>
      <c r="B720" s="140" t="s">
        <v>678</v>
      </c>
      <c r="C720" s="141" t="s">
        <v>187</v>
      </c>
      <c r="D720" s="142"/>
      <c r="E720" s="148">
        <v>300</v>
      </c>
      <c r="F720" s="148">
        <v>300</v>
      </c>
      <c r="G720" s="148">
        <v>300</v>
      </c>
    </row>
    <row r="721" spans="1:7" ht="31.5" hidden="1" x14ac:dyDescent="0.25">
      <c r="A721" s="139" t="s">
        <v>677</v>
      </c>
      <c r="B721" s="140" t="s">
        <v>678</v>
      </c>
      <c r="C721" s="141" t="s">
        <v>187</v>
      </c>
      <c r="D721" s="142"/>
      <c r="E721" s="148">
        <v>0</v>
      </c>
      <c r="F721" s="148">
        <v>300</v>
      </c>
      <c r="G721" s="148">
        <v>300</v>
      </c>
    </row>
    <row r="722" spans="1:7" hidden="1" x14ac:dyDescent="0.25">
      <c r="A722" s="139" t="s">
        <v>204</v>
      </c>
      <c r="B722" s="140" t="s">
        <v>678</v>
      </c>
      <c r="C722" s="141" t="s">
        <v>205</v>
      </c>
      <c r="D722" s="142"/>
      <c r="E722" s="148">
        <v>0</v>
      </c>
      <c r="F722" s="148">
        <v>300</v>
      </c>
      <c r="G722" s="148">
        <v>300</v>
      </c>
    </row>
    <row r="723" spans="1:7" hidden="1" x14ac:dyDescent="0.25">
      <c r="A723" s="139" t="s">
        <v>694</v>
      </c>
      <c r="B723" s="140" t="s">
        <v>678</v>
      </c>
      <c r="C723" s="141" t="s">
        <v>205</v>
      </c>
      <c r="D723" s="142" t="s">
        <v>778</v>
      </c>
      <c r="E723" s="148">
        <v>0</v>
      </c>
      <c r="F723" s="148">
        <v>300</v>
      </c>
      <c r="G723" s="148">
        <v>300</v>
      </c>
    </row>
    <row r="724" spans="1:7" ht="78.75" x14ac:dyDescent="0.25">
      <c r="A724" s="139" t="s">
        <v>233</v>
      </c>
      <c r="B724" s="140" t="s">
        <v>679</v>
      </c>
      <c r="C724" s="141" t="s">
        <v>187</v>
      </c>
      <c r="D724" s="142"/>
      <c r="E724" s="148">
        <v>300</v>
      </c>
      <c r="F724" s="148">
        <v>0</v>
      </c>
      <c r="G724" s="148">
        <v>0</v>
      </c>
    </row>
    <row r="725" spans="1:7" ht="20.25" customHeight="1" x14ac:dyDescent="0.25">
      <c r="A725" s="139" t="s">
        <v>194</v>
      </c>
      <c r="B725" s="140" t="s">
        <v>679</v>
      </c>
      <c r="C725" s="141" t="s">
        <v>195</v>
      </c>
      <c r="D725" s="142"/>
      <c r="E725" s="148">
        <v>300</v>
      </c>
      <c r="F725" s="148">
        <v>0</v>
      </c>
      <c r="G725" s="148">
        <v>0</v>
      </c>
    </row>
    <row r="726" spans="1:7" x14ac:dyDescent="0.25">
      <c r="A726" s="139" t="s">
        <v>693</v>
      </c>
      <c r="B726" s="140" t="s">
        <v>679</v>
      </c>
      <c r="C726" s="141" t="s">
        <v>195</v>
      </c>
      <c r="D726" s="142" t="s">
        <v>748</v>
      </c>
      <c r="E726" s="148">
        <v>300</v>
      </c>
      <c r="F726" s="148">
        <v>0</v>
      </c>
      <c r="G726" s="148">
        <v>0</v>
      </c>
    </row>
    <row r="727" spans="1:7" ht="31.5" x14ac:dyDescent="0.25">
      <c r="A727" s="139" t="s">
        <v>680</v>
      </c>
      <c r="B727" s="140" t="s">
        <v>681</v>
      </c>
      <c r="C727" s="141" t="s">
        <v>187</v>
      </c>
      <c r="D727" s="142"/>
      <c r="E727" s="148">
        <v>44</v>
      </c>
      <c r="F727" s="148">
        <v>754</v>
      </c>
      <c r="G727" s="148">
        <v>44</v>
      </c>
    </row>
    <row r="728" spans="1:7" ht="47.25" x14ac:dyDescent="0.25">
      <c r="A728" s="139" t="s">
        <v>682</v>
      </c>
      <c r="B728" s="140" t="s">
        <v>683</v>
      </c>
      <c r="C728" s="141" t="s">
        <v>187</v>
      </c>
      <c r="D728" s="142"/>
      <c r="E728" s="148">
        <v>44</v>
      </c>
      <c r="F728" s="148">
        <v>754</v>
      </c>
      <c r="G728" s="148">
        <v>44</v>
      </c>
    </row>
    <row r="729" spans="1:7" ht="47.25" x14ac:dyDescent="0.25">
      <c r="A729" s="139" t="s">
        <v>682</v>
      </c>
      <c r="B729" s="140" t="s">
        <v>683</v>
      </c>
      <c r="C729" s="141" t="s">
        <v>187</v>
      </c>
      <c r="D729" s="142"/>
      <c r="E729" s="148">
        <v>44</v>
      </c>
      <c r="F729" s="148">
        <v>754</v>
      </c>
      <c r="G729" s="148">
        <v>44</v>
      </c>
    </row>
    <row r="730" spans="1:7" ht="20.25" customHeight="1" x14ac:dyDescent="0.25">
      <c r="A730" s="139" t="s">
        <v>194</v>
      </c>
      <c r="B730" s="140" t="s">
        <v>683</v>
      </c>
      <c r="C730" s="141" t="s">
        <v>195</v>
      </c>
      <c r="D730" s="142"/>
      <c r="E730" s="148">
        <v>44</v>
      </c>
      <c r="F730" s="148">
        <v>754</v>
      </c>
      <c r="G730" s="148">
        <v>44</v>
      </c>
    </row>
    <row r="731" spans="1:7" x14ac:dyDescent="0.25">
      <c r="A731" s="139" t="s">
        <v>692</v>
      </c>
      <c r="B731" s="140" t="s">
        <v>683</v>
      </c>
      <c r="C731" s="141" t="s">
        <v>195</v>
      </c>
      <c r="D731" s="142" t="s">
        <v>779</v>
      </c>
      <c r="E731" s="148">
        <v>44</v>
      </c>
      <c r="F731" s="148">
        <v>754</v>
      </c>
      <c r="G731" s="148">
        <v>44</v>
      </c>
    </row>
    <row r="732" spans="1:7" ht="31.5" x14ac:dyDescent="0.25">
      <c r="A732" s="139" t="s">
        <v>684</v>
      </c>
      <c r="B732" s="140" t="s">
        <v>685</v>
      </c>
      <c r="C732" s="141" t="s">
        <v>187</v>
      </c>
      <c r="D732" s="142"/>
      <c r="E732" s="148">
        <v>2190.4884200000001</v>
      </c>
      <c r="F732" s="148">
        <v>5611.1</v>
      </c>
      <c r="G732" s="148">
        <v>5611.1</v>
      </c>
    </row>
    <row r="733" spans="1:7" ht="31.5" x14ac:dyDescent="0.25">
      <c r="A733" s="139" t="s">
        <v>686</v>
      </c>
      <c r="B733" s="140" t="s">
        <v>687</v>
      </c>
      <c r="C733" s="141" t="s">
        <v>187</v>
      </c>
      <c r="D733" s="142"/>
      <c r="E733" s="148">
        <v>2190.4884200000001</v>
      </c>
      <c r="F733" s="148">
        <v>5611.1</v>
      </c>
      <c r="G733" s="148">
        <v>5611.1</v>
      </c>
    </row>
    <row r="734" spans="1:7" ht="44.25" customHeight="1" x14ac:dyDescent="0.25">
      <c r="A734" s="139" t="s">
        <v>688</v>
      </c>
      <c r="B734" s="140" t="s">
        <v>689</v>
      </c>
      <c r="C734" s="141" t="s">
        <v>187</v>
      </c>
      <c r="D734" s="142"/>
      <c r="E734" s="148">
        <v>2190.4884200000001</v>
      </c>
      <c r="F734" s="148">
        <v>0</v>
      </c>
      <c r="G734" s="148">
        <v>0</v>
      </c>
    </row>
    <row r="735" spans="1:7" x14ac:dyDescent="0.25">
      <c r="A735" s="139" t="s">
        <v>204</v>
      </c>
      <c r="B735" s="140" t="s">
        <v>689</v>
      </c>
      <c r="C735" s="141" t="s">
        <v>205</v>
      </c>
      <c r="D735" s="142"/>
      <c r="E735" s="148">
        <v>2190.4884200000001</v>
      </c>
      <c r="F735" s="148">
        <v>0</v>
      </c>
      <c r="G735" s="148">
        <v>0</v>
      </c>
    </row>
    <row r="736" spans="1:7" x14ac:dyDescent="0.25">
      <c r="A736" s="139" t="s">
        <v>691</v>
      </c>
      <c r="B736" s="140" t="s">
        <v>689</v>
      </c>
      <c r="C736" s="141" t="s">
        <v>205</v>
      </c>
      <c r="D736" s="142" t="s">
        <v>754</v>
      </c>
      <c r="E736" s="148">
        <v>2190.4884200000001</v>
      </c>
      <c r="F736" s="148">
        <v>0</v>
      </c>
      <c r="G736" s="148">
        <v>0</v>
      </c>
    </row>
    <row r="737" spans="1:7" x14ac:dyDescent="0.25">
      <c r="A737" s="139" t="s">
        <v>214</v>
      </c>
      <c r="B737" s="140" t="s">
        <v>690</v>
      </c>
      <c r="C737" s="141" t="s">
        <v>187</v>
      </c>
      <c r="D737" s="142"/>
      <c r="E737" s="148">
        <v>0</v>
      </c>
      <c r="F737" s="148">
        <v>5.6109999999999998</v>
      </c>
      <c r="G737" s="148">
        <v>5.6109999999999998</v>
      </c>
    </row>
    <row r="738" spans="1:7" x14ac:dyDescent="0.25">
      <c r="A738" s="139" t="s">
        <v>204</v>
      </c>
      <c r="B738" s="140" t="s">
        <v>690</v>
      </c>
      <c r="C738" s="141" t="s">
        <v>205</v>
      </c>
      <c r="D738" s="142"/>
      <c r="E738" s="148">
        <v>0</v>
      </c>
      <c r="F738" s="148">
        <v>5.6109999999999998</v>
      </c>
      <c r="G738" s="148">
        <v>5.6109999999999998</v>
      </c>
    </row>
    <row r="739" spans="1:7" x14ac:dyDescent="0.25">
      <c r="A739" s="139" t="s">
        <v>691</v>
      </c>
      <c r="B739" s="140" t="s">
        <v>690</v>
      </c>
      <c r="C739" s="141" t="s">
        <v>205</v>
      </c>
      <c r="D739" s="142" t="s">
        <v>754</v>
      </c>
      <c r="E739" s="148">
        <v>0</v>
      </c>
      <c r="F739" s="148">
        <v>5.6109999999999998</v>
      </c>
      <c r="G739" s="148">
        <v>5.6109999999999998</v>
      </c>
    </row>
    <row r="740" spans="1:7" x14ac:dyDescent="0.25">
      <c r="A740" s="143"/>
      <c r="B740" s="144"/>
      <c r="C740" s="144"/>
      <c r="D740" s="145"/>
      <c r="E740" s="149">
        <v>1707035.4</v>
      </c>
      <c r="F740" s="149">
        <v>1380.568</v>
      </c>
      <c r="G740" s="149">
        <v>1335.7670000000001</v>
      </c>
    </row>
    <row r="743" spans="1:7" x14ac:dyDescent="0.25">
      <c r="A743" s="134" t="s">
        <v>177</v>
      </c>
      <c r="D743" s="198" t="s">
        <v>178</v>
      </c>
      <c r="E743" s="198"/>
    </row>
  </sheetData>
  <autoFilter ref="A1:E765" xr:uid="{00000000-0009-0000-0000-000002000000}"/>
  <mergeCells count="5">
    <mergeCell ref="A14:E14"/>
    <mergeCell ref="A17:A18"/>
    <mergeCell ref="B17:D17"/>
    <mergeCell ref="E17:E18"/>
    <mergeCell ref="D743:E743"/>
  </mergeCells>
  <pageMargins left="0.70866141732283472" right="0.31496062992125984" top="0.74803149606299213" bottom="0.35433070866141736" header="0.31496062992125984" footer="0.31496062992125984"/>
  <pageSetup paperSize="9" scale="70" fitToHeight="0" orientation="portrait" r:id="rId1"/>
  <headerFooter differentFirst="1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62"/>
  <sheetViews>
    <sheetView workbookViewId="0">
      <selection activeCell="A660" sqref="A660:XFD663"/>
    </sheetView>
  </sheetViews>
  <sheetFormatPr defaultColWidth="9.140625" defaultRowHeight="15.75" x14ac:dyDescent="0.25"/>
  <cols>
    <col min="1" max="1" width="76.5703125" style="134" customWidth="1"/>
    <col min="2" max="2" width="13.7109375" style="146" customWidth="1"/>
    <col min="3" max="3" width="7.42578125" style="146" customWidth="1"/>
    <col min="4" max="4" width="9.42578125" style="147" customWidth="1"/>
    <col min="5" max="6" width="17.5703125" style="134" customWidth="1"/>
    <col min="7" max="233" width="9.140625" style="134" customWidth="1"/>
    <col min="234" max="16384" width="9.140625" style="134"/>
  </cols>
  <sheetData>
    <row r="1" spans="1:6" s="131" customFormat="1" x14ac:dyDescent="0.25">
      <c r="A1" s="129"/>
      <c r="B1" s="130"/>
      <c r="C1" s="130"/>
      <c r="D1" s="130"/>
      <c r="E1" s="129"/>
      <c r="F1" s="129"/>
    </row>
    <row r="2" spans="1:6" s="131" customFormat="1" x14ac:dyDescent="0.25">
      <c r="A2" s="129"/>
      <c r="B2" s="130"/>
      <c r="C2" s="130"/>
      <c r="D2" s="130"/>
      <c r="E2" s="129"/>
      <c r="F2" s="129"/>
    </row>
    <row r="3" spans="1:6" s="131" customFormat="1" x14ac:dyDescent="0.25">
      <c r="A3" s="129"/>
      <c r="B3" s="130"/>
      <c r="C3" s="130"/>
      <c r="D3" s="130"/>
      <c r="E3" s="129"/>
      <c r="F3" s="129"/>
    </row>
    <row r="4" spans="1:6" s="131" customFormat="1" x14ac:dyDescent="0.25">
      <c r="A4" s="129"/>
      <c r="B4" s="130"/>
      <c r="C4" s="130"/>
      <c r="D4" s="130"/>
      <c r="E4" s="129"/>
      <c r="F4" s="129"/>
    </row>
    <row r="5" spans="1:6" s="131" customFormat="1" x14ac:dyDescent="0.25">
      <c r="A5" s="129"/>
      <c r="B5" s="130"/>
      <c r="C5" s="130"/>
      <c r="D5" s="130"/>
      <c r="E5" s="129"/>
      <c r="F5" s="129"/>
    </row>
    <row r="6" spans="1:6" s="131" customFormat="1" x14ac:dyDescent="0.25">
      <c r="A6" s="129"/>
      <c r="B6" s="130"/>
      <c r="C6" s="130"/>
      <c r="D6" s="130"/>
      <c r="E6" s="129"/>
      <c r="F6" s="129"/>
    </row>
    <row r="7" spans="1:6" s="131" customFormat="1" x14ac:dyDescent="0.25">
      <c r="A7" s="129"/>
      <c r="B7" s="130"/>
      <c r="C7" s="130"/>
      <c r="D7" s="130"/>
      <c r="E7" s="129"/>
      <c r="F7" s="129"/>
    </row>
    <row r="8" spans="1:6" s="131" customFormat="1" x14ac:dyDescent="0.25">
      <c r="A8" s="129"/>
      <c r="B8" s="130"/>
      <c r="C8" s="130"/>
      <c r="D8" s="130"/>
      <c r="E8" s="129"/>
      <c r="F8" s="129"/>
    </row>
    <row r="9" spans="1:6" s="131" customFormat="1" x14ac:dyDescent="0.25">
      <c r="A9" s="129"/>
      <c r="B9" s="130"/>
      <c r="C9" s="130"/>
      <c r="D9" s="130"/>
      <c r="E9" s="129"/>
      <c r="F9" s="129"/>
    </row>
    <row r="10" spans="1:6" s="131" customFormat="1" x14ac:dyDescent="0.25">
      <c r="A10" s="129"/>
      <c r="B10" s="130"/>
      <c r="C10" s="130"/>
      <c r="D10" s="130"/>
      <c r="E10" s="129"/>
      <c r="F10" s="129"/>
    </row>
    <row r="11" spans="1:6" s="131" customFormat="1" x14ac:dyDescent="0.25">
      <c r="A11" s="129"/>
      <c r="B11" s="130"/>
      <c r="C11" s="130"/>
      <c r="D11" s="130"/>
      <c r="E11" s="129"/>
      <c r="F11" s="129"/>
    </row>
    <row r="12" spans="1:6" s="131" customFormat="1" x14ac:dyDescent="0.25">
      <c r="A12" s="129"/>
      <c r="B12" s="130"/>
      <c r="C12" s="130"/>
      <c r="D12" s="130"/>
      <c r="E12" s="129"/>
      <c r="F12" s="129"/>
    </row>
    <row r="14" spans="1:6" s="131" customFormat="1" ht="66" customHeight="1" x14ac:dyDescent="0.3">
      <c r="A14" s="195" t="s">
        <v>740</v>
      </c>
      <c r="B14" s="195"/>
      <c r="C14" s="195"/>
      <c r="D14" s="195"/>
      <c r="E14" s="195"/>
      <c r="F14" s="195"/>
    </row>
    <row r="15" spans="1:6" x14ac:dyDescent="0.25">
      <c r="A15" s="132"/>
      <c r="B15" s="133"/>
      <c r="C15" s="133"/>
      <c r="D15" s="133"/>
      <c r="E15" s="132"/>
      <c r="F15" s="132"/>
    </row>
    <row r="16" spans="1:6" s="135" customFormat="1" ht="15.75" customHeight="1" x14ac:dyDescent="0.25">
      <c r="A16" s="201" t="s">
        <v>741</v>
      </c>
      <c r="B16" s="203" t="s">
        <v>122</v>
      </c>
      <c r="C16" s="204"/>
      <c r="D16" s="205"/>
      <c r="E16" s="199" t="s">
        <v>742</v>
      </c>
      <c r="F16" s="200"/>
    </row>
    <row r="17" spans="1:6" s="135" customFormat="1" ht="28.5" customHeight="1" x14ac:dyDescent="0.25">
      <c r="A17" s="202"/>
      <c r="B17" s="136" t="s">
        <v>743</v>
      </c>
      <c r="C17" s="136" t="s">
        <v>744</v>
      </c>
      <c r="D17" s="137" t="s">
        <v>745</v>
      </c>
      <c r="E17" s="136">
        <v>2023</v>
      </c>
      <c r="F17" s="137">
        <v>2024</v>
      </c>
    </row>
    <row r="18" spans="1:6" s="135" customFormat="1" x14ac:dyDescent="0.25">
      <c r="A18" s="138">
        <v>1</v>
      </c>
      <c r="B18" s="138">
        <v>2</v>
      </c>
      <c r="C18" s="138">
        <v>3</v>
      </c>
      <c r="D18" s="138">
        <v>4</v>
      </c>
      <c r="E18" s="138">
        <v>5</v>
      </c>
      <c r="F18" s="138">
        <v>6</v>
      </c>
    </row>
    <row r="19" spans="1:6" ht="31.5" x14ac:dyDescent="0.25">
      <c r="A19" s="153" t="s">
        <v>185</v>
      </c>
      <c r="B19" s="154" t="s">
        <v>186</v>
      </c>
      <c r="C19" s="155" t="s">
        <v>187</v>
      </c>
      <c r="D19" s="145"/>
      <c r="E19" s="149">
        <v>1006105.4613300001</v>
      </c>
      <c r="F19" s="149">
        <v>965536.20954999991</v>
      </c>
    </row>
    <row r="20" spans="1:6" ht="31.5" x14ac:dyDescent="0.25">
      <c r="A20" s="139" t="s">
        <v>188</v>
      </c>
      <c r="B20" s="140" t="s">
        <v>189</v>
      </c>
      <c r="C20" s="141" t="s">
        <v>187</v>
      </c>
      <c r="D20" s="142"/>
      <c r="E20" s="148">
        <v>987407.37933000003</v>
      </c>
      <c r="F20" s="148">
        <v>946979.20054999995</v>
      </c>
    </row>
    <row r="21" spans="1:6" ht="31.5" x14ac:dyDescent="0.25">
      <c r="A21" s="139" t="s">
        <v>190</v>
      </c>
      <c r="B21" s="140" t="s">
        <v>191</v>
      </c>
      <c r="C21" s="141" t="s">
        <v>187</v>
      </c>
      <c r="D21" s="142"/>
      <c r="E21" s="148">
        <v>284563.82400000002</v>
      </c>
      <c r="F21" s="148">
        <v>259909.99100000001</v>
      </c>
    </row>
    <row r="22" spans="1:6" ht="31.5" x14ac:dyDescent="0.25">
      <c r="A22" s="139" t="s">
        <v>192</v>
      </c>
      <c r="B22" s="140" t="s">
        <v>193</v>
      </c>
      <c r="C22" s="141" t="s">
        <v>187</v>
      </c>
      <c r="D22" s="142"/>
      <c r="E22" s="148">
        <v>999.46600000000001</v>
      </c>
      <c r="F22" s="148">
        <v>999.46600000000001</v>
      </c>
    </row>
    <row r="23" spans="1:6" ht="16.5" customHeight="1" x14ac:dyDescent="0.25">
      <c r="A23" s="139" t="s">
        <v>194</v>
      </c>
      <c r="B23" s="140" t="s">
        <v>193</v>
      </c>
      <c r="C23" s="141" t="s">
        <v>195</v>
      </c>
      <c r="D23" s="142"/>
      <c r="E23" s="148">
        <v>999.46600000000001</v>
      </c>
      <c r="F23" s="148">
        <v>999.46600000000001</v>
      </c>
    </row>
    <row r="24" spans="1:6" x14ac:dyDescent="0.25">
      <c r="A24" s="139" t="s">
        <v>721</v>
      </c>
      <c r="B24" s="140" t="s">
        <v>193</v>
      </c>
      <c r="C24" s="141" t="s">
        <v>195</v>
      </c>
      <c r="D24" s="142" t="s">
        <v>746</v>
      </c>
      <c r="E24" s="148">
        <v>999.46600000000001</v>
      </c>
      <c r="F24" s="148">
        <v>999.46600000000001</v>
      </c>
    </row>
    <row r="25" spans="1:6" x14ac:dyDescent="0.25">
      <c r="A25" s="139" t="s">
        <v>198</v>
      </c>
      <c r="B25" s="140" t="s">
        <v>199</v>
      </c>
      <c r="C25" s="141" t="s">
        <v>187</v>
      </c>
      <c r="D25" s="142"/>
      <c r="E25" s="148">
        <v>60.322000000000003</v>
      </c>
      <c r="F25" s="148">
        <v>60.322000000000003</v>
      </c>
    </row>
    <row r="26" spans="1:6" ht="14.25" customHeight="1" x14ac:dyDescent="0.25">
      <c r="A26" s="139" t="s">
        <v>194</v>
      </c>
      <c r="B26" s="140" t="s">
        <v>199</v>
      </c>
      <c r="C26" s="141" t="s">
        <v>195</v>
      </c>
      <c r="D26" s="142"/>
      <c r="E26" s="148">
        <v>60.322000000000003</v>
      </c>
      <c r="F26" s="148">
        <v>60.322000000000003</v>
      </c>
    </row>
    <row r="27" spans="1:6" x14ac:dyDescent="0.25">
      <c r="A27" s="139" t="s">
        <v>721</v>
      </c>
      <c r="B27" s="140" t="s">
        <v>199</v>
      </c>
      <c r="C27" s="141" t="s">
        <v>195</v>
      </c>
      <c r="D27" s="142" t="s">
        <v>746</v>
      </c>
      <c r="E27" s="148">
        <v>60.322000000000003</v>
      </c>
      <c r="F27" s="148">
        <v>60.322000000000003</v>
      </c>
    </row>
    <row r="28" spans="1:6" x14ac:dyDescent="0.25">
      <c r="A28" s="139" t="s">
        <v>202</v>
      </c>
      <c r="B28" s="140" t="s">
        <v>203</v>
      </c>
      <c r="C28" s="141" t="s">
        <v>187</v>
      </c>
      <c r="D28" s="142"/>
      <c r="E28" s="148">
        <v>23890.436000000002</v>
      </c>
      <c r="F28" s="148">
        <v>28322.203000000001</v>
      </c>
    </row>
    <row r="29" spans="1:6" ht="14.25" customHeight="1" x14ac:dyDescent="0.25">
      <c r="A29" s="139" t="s">
        <v>194</v>
      </c>
      <c r="B29" s="140" t="s">
        <v>203</v>
      </c>
      <c r="C29" s="141" t="s">
        <v>195</v>
      </c>
      <c r="D29" s="142"/>
      <c r="E29" s="148">
        <v>23227.348000000002</v>
      </c>
      <c r="F29" s="148">
        <v>27659.115000000002</v>
      </c>
    </row>
    <row r="30" spans="1:6" x14ac:dyDescent="0.25">
      <c r="A30" s="139" t="s">
        <v>721</v>
      </c>
      <c r="B30" s="140" t="s">
        <v>203</v>
      </c>
      <c r="C30" s="141" t="s">
        <v>195</v>
      </c>
      <c r="D30" s="142" t="s">
        <v>746</v>
      </c>
      <c r="E30" s="148">
        <v>22452.848000000002</v>
      </c>
      <c r="F30" s="148">
        <v>18692.077000000001</v>
      </c>
    </row>
    <row r="31" spans="1:6" x14ac:dyDescent="0.25">
      <c r="A31" s="139" t="s">
        <v>204</v>
      </c>
      <c r="B31" s="140" t="s">
        <v>203</v>
      </c>
      <c r="C31" s="141" t="s">
        <v>205</v>
      </c>
      <c r="D31" s="142"/>
      <c r="E31" s="148">
        <v>663.08799999999997</v>
      </c>
      <c r="F31" s="148">
        <v>663.08799999999997</v>
      </c>
    </row>
    <row r="32" spans="1:6" x14ac:dyDescent="0.25">
      <c r="A32" s="139" t="s">
        <v>721</v>
      </c>
      <c r="B32" s="140" t="s">
        <v>203</v>
      </c>
      <c r="C32" s="141" t="s">
        <v>205</v>
      </c>
      <c r="D32" s="142" t="s">
        <v>746</v>
      </c>
      <c r="E32" s="148">
        <v>663.08799999999997</v>
      </c>
      <c r="F32" s="148">
        <v>663.08799999999997</v>
      </c>
    </row>
    <row r="33" spans="1:6" ht="47.25" customHeight="1" x14ac:dyDescent="0.25">
      <c r="A33" s="139" t="s">
        <v>206</v>
      </c>
      <c r="B33" s="140" t="s">
        <v>207</v>
      </c>
      <c r="C33" s="141" t="s">
        <v>187</v>
      </c>
      <c r="D33" s="142"/>
      <c r="E33" s="148">
        <v>228938</v>
      </c>
      <c r="F33" s="148">
        <v>228938</v>
      </c>
    </row>
    <row r="34" spans="1:6" ht="49.5" customHeight="1" x14ac:dyDescent="0.25">
      <c r="A34" s="139" t="s">
        <v>208</v>
      </c>
      <c r="B34" s="140" t="s">
        <v>207</v>
      </c>
      <c r="C34" s="141" t="s">
        <v>209</v>
      </c>
      <c r="D34" s="142"/>
      <c r="E34" s="148">
        <v>227865.60000000001</v>
      </c>
      <c r="F34" s="148">
        <v>227865.60000000001</v>
      </c>
    </row>
    <row r="35" spans="1:6" x14ac:dyDescent="0.25">
      <c r="A35" s="139" t="s">
        <v>721</v>
      </c>
      <c r="B35" s="140" t="s">
        <v>207</v>
      </c>
      <c r="C35" s="141" t="s">
        <v>209</v>
      </c>
      <c r="D35" s="142" t="s">
        <v>746</v>
      </c>
      <c r="E35" s="148">
        <v>175011.98199999999</v>
      </c>
      <c r="F35" s="148">
        <v>175011.98199999999</v>
      </c>
    </row>
    <row r="36" spans="1:6" ht="14.25" customHeight="1" x14ac:dyDescent="0.25">
      <c r="A36" s="139" t="s">
        <v>194</v>
      </c>
      <c r="B36" s="140" t="s">
        <v>207</v>
      </c>
      <c r="C36" s="141" t="s">
        <v>195</v>
      </c>
      <c r="D36" s="142"/>
      <c r="E36" s="148">
        <v>1072.4000000000001</v>
      </c>
      <c r="F36" s="148">
        <v>1072.4000000000001</v>
      </c>
    </row>
    <row r="37" spans="1:6" x14ac:dyDescent="0.25">
      <c r="A37" s="139" t="s">
        <v>721</v>
      </c>
      <c r="B37" s="140" t="s">
        <v>207</v>
      </c>
      <c r="C37" s="141" t="s">
        <v>195</v>
      </c>
      <c r="D37" s="142" t="s">
        <v>746</v>
      </c>
      <c r="E37" s="148">
        <v>1072.4000000000001</v>
      </c>
      <c r="F37" s="148">
        <v>1072.4000000000001</v>
      </c>
    </row>
    <row r="38" spans="1:6" x14ac:dyDescent="0.25">
      <c r="A38" s="139" t="s">
        <v>210</v>
      </c>
      <c r="B38" s="140" t="s">
        <v>211</v>
      </c>
      <c r="C38" s="141" t="s">
        <v>187</v>
      </c>
      <c r="D38" s="142"/>
      <c r="E38" s="148">
        <v>30675.599999999999</v>
      </c>
      <c r="F38" s="148">
        <v>0</v>
      </c>
    </row>
    <row r="39" spans="1:6" ht="14.25" customHeight="1" x14ac:dyDescent="0.25">
      <c r="A39" s="139" t="s">
        <v>194</v>
      </c>
      <c r="B39" s="140" t="s">
        <v>211</v>
      </c>
      <c r="C39" s="141" t="s">
        <v>195</v>
      </c>
      <c r="D39" s="142"/>
      <c r="E39" s="148">
        <v>30675.599999999999</v>
      </c>
      <c r="F39" s="148">
        <v>0</v>
      </c>
    </row>
    <row r="40" spans="1:6" x14ac:dyDescent="0.25">
      <c r="A40" s="139" t="s">
        <v>721</v>
      </c>
      <c r="B40" s="140" t="s">
        <v>211</v>
      </c>
      <c r="C40" s="141" t="s">
        <v>195</v>
      </c>
      <c r="D40" s="142" t="s">
        <v>746</v>
      </c>
      <c r="E40" s="148">
        <v>30675.599999999999</v>
      </c>
      <c r="F40" s="148">
        <v>0</v>
      </c>
    </row>
    <row r="41" spans="1:6" ht="47.25" x14ac:dyDescent="0.25">
      <c r="A41" s="139" t="s">
        <v>216</v>
      </c>
      <c r="B41" s="140" t="s">
        <v>217</v>
      </c>
      <c r="C41" s="141" t="s">
        <v>187</v>
      </c>
      <c r="D41" s="142"/>
      <c r="E41" s="148">
        <v>0</v>
      </c>
      <c r="F41" s="148">
        <v>1590</v>
      </c>
    </row>
    <row r="42" spans="1:6" ht="14.25" customHeight="1" x14ac:dyDescent="0.25">
      <c r="A42" s="139" t="s">
        <v>194</v>
      </c>
      <c r="B42" s="140" t="s">
        <v>217</v>
      </c>
      <c r="C42" s="141" t="s">
        <v>195</v>
      </c>
      <c r="D42" s="142"/>
      <c r="E42" s="148">
        <v>0</v>
      </c>
      <c r="F42" s="148">
        <v>1590</v>
      </c>
    </row>
    <row r="43" spans="1:6" x14ac:dyDescent="0.25">
      <c r="A43" s="139" t="s">
        <v>721</v>
      </c>
      <c r="B43" s="140" t="s">
        <v>217</v>
      </c>
      <c r="C43" s="141" t="s">
        <v>195</v>
      </c>
      <c r="D43" s="142" t="s">
        <v>746</v>
      </c>
      <c r="E43" s="148">
        <v>0</v>
      </c>
      <c r="F43" s="148">
        <v>1590</v>
      </c>
    </row>
    <row r="44" spans="1:6" x14ac:dyDescent="0.25">
      <c r="A44" s="139" t="s">
        <v>218</v>
      </c>
      <c r="B44" s="140" t="s">
        <v>219</v>
      </c>
      <c r="C44" s="141" t="s">
        <v>187</v>
      </c>
      <c r="D44" s="142"/>
      <c r="E44" s="148">
        <v>650400.68536999996</v>
      </c>
      <c r="F44" s="148">
        <v>636199.06254999992</v>
      </c>
    </row>
    <row r="45" spans="1:6" ht="31.5" x14ac:dyDescent="0.25">
      <c r="A45" s="139" t="s">
        <v>192</v>
      </c>
      <c r="B45" s="140" t="s">
        <v>220</v>
      </c>
      <c r="C45" s="141" t="s">
        <v>187</v>
      </c>
      <c r="D45" s="142"/>
      <c r="E45" s="148">
        <v>1439.54</v>
      </c>
      <c r="F45" s="148">
        <v>1439.54</v>
      </c>
    </row>
    <row r="46" spans="1:6" ht="14.25" customHeight="1" x14ac:dyDescent="0.25">
      <c r="A46" s="139" t="s">
        <v>194</v>
      </c>
      <c r="B46" s="140" t="s">
        <v>220</v>
      </c>
      <c r="C46" s="141" t="s">
        <v>195</v>
      </c>
      <c r="D46" s="142"/>
      <c r="E46" s="148">
        <v>1439.54</v>
      </c>
      <c r="F46" s="148">
        <v>1439.54</v>
      </c>
    </row>
    <row r="47" spans="1:6" x14ac:dyDescent="0.25">
      <c r="A47" s="139" t="s">
        <v>693</v>
      </c>
      <c r="B47" s="140" t="s">
        <v>220</v>
      </c>
      <c r="C47" s="141" t="s">
        <v>195</v>
      </c>
      <c r="D47" s="142" t="s">
        <v>748</v>
      </c>
      <c r="E47" s="148">
        <v>1439.54</v>
      </c>
      <c r="F47" s="148">
        <v>1439.54</v>
      </c>
    </row>
    <row r="48" spans="1:6" x14ac:dyDescent="0.25">
      <c r="A48" s="139" t="s">
        <v>196</v>
      </c>
      <c r="B48" s="140" t="s">
        <v>221</v>
      </c>
      <c r="C48" s="141" t="s">
        <v>187</v>
      </c>
      <c r="D48" s="142"/>
      <c r="E48" s="148">
        <v>1800</v>
      </c>
      <c r="F48" s="148">
        <v>1600</v>
      </c>
    </row>
    <row r="49" spans="1:6" ht="14.25" customHeight="1" x14ac:dyDescent="0.25">
      <c r="A49" s="139" t="s">
        <v>194</v>
      </c>
      <c r="B49" s="140" t="s">
        <v>221</v>
      </c>
      <c r="C49" s="141" t="s">
        <v>195</v>
      </c>
      <c r="D49" s="142"/>
      <c r="E49" s="148">
        <v>1800</v>
      </c>
      <c r="F49" s="148">
        <v>1600</v>
      </c>
    </row>
    <row r="50" spans="1:6" x14ac:dyDescent="0.25">
      <c r="A50" s="139" t="s">
        <v>693</v>
      </c>
      <c r="B50" s="140" t="s">
        <v>221</v>
      </c>
      <c r="C50" s="141" t="s">
        <v>195</v>
      </c>
      <c r="D50" s="142" t="s">
        <v>748</v>
      </c>
      <c r="E50" s="148">
        <v>1800</v>
      </c>
      <c r="F50" s="148">
        <v>1600</v>
      </c>
    </row>
    <row r="51" spans="1:6" x14ac:dyDescent="0.25">
      <c r="A51" s="139" t="s">
        <v>198</v>
      </c>
      <c r="B51" s="140" t="s">
        <v>222</v>
      </c>
      <c r="C51" s="141" t="s">
        <v>187</v>
      </c>
      <c r="D51" s="142"/>
      <c r="E51" s="148">
        <v>211.535</v>
      </c>
      <c r="F51" s="148">
        <v>211.535</v>
      </c>
    </row>
    <row r="52" spans="1:6" ht="14.25" customHeight="1" x14ac:dyDescent="0.25">
      <c r="A52" s="139" t="s">
        <v>194</v>
      </c>
      <c r="B52" s="140" t="s">
        <v>222</v>
      </c>
      <c r="C52" s="141" t="s">
        <v>195</v>
      </c>
      <c r="D52" s="142"/>
      <c r="E52" s="148">
        <v>211.535</v>
      </c>
      <c r="F52" s="148">
        <v>211.535</v>
      </c>
    </row>
    <row r="53" spans="1:6" x14ac:dyDescent="0.25">
      <c r="A53" s="139" t="s">
        <v>693</v>
      </c>
      <c r="B53" s="140" t="s">
        <v>222</v>
      </c>
      <c r="C53" s="141" t="s">
        <v>195</v>
      </c>
      <c r="D53" s="142" t="s">
        <v>748</v>
      </c>
      <c r="E53" s="148">
        <v>211.535</v>
      </c>
      <c r="F53" s="148">
        <v>211.535</v>
      </c>
    </row>
    <row r="54" spans="1:6" ht="31.5" x14ac:dyDescent="0.25">
      <c r="A54" s="139" t="s">
        <v>223</v>
      </c>
      <c r="B54" s="140" t="s">
        <v>224</v>
      </c>
      <c r="C54" s="141" t="s">
        <v>187</v>
      </c>
      <c r="D54" s="142"/>
      <c r="E54" s="148">
        <v>7095.0959999999995</v>
      </c>
      <c r="F54" s="148">
        <v>7046.2460000000001</v>
      </c>
    </row>
    <row r="55" spans="1:6" ht="14.25" customHeight="1" x14ac:dyDescent="0.25">
      <c r="A55" s="139" t="s">
        <v>194</v>
      </c>
      <c r="B55" s="140" t="s">
        <v>224</v>
      </c>
      <c r="C55" s="141" t="s">
        <v>195</v>
      </c>
      <c r="D55" s="142"/>
      <c r="E55" s="148">
        <v>7086.5460000000003</v>
      </c>
      <c r="F55" s="148">
        <v>7040.5460000000003</v>
      </c>
    </row>
    <row r="56" spans="1:6" x14ac:dyDescent="0.25">
      <c r="A56" s="139" t="s">
        <v>693</v>
      </c>
      <c r="B56" s="140" t="s">
        <v>224</v>
      </c>
      <c r="C56" s="141" t="s">
        <v>195</v>
      </c>
      <c r="D56" s="142" t="s">
        <v>748</v>
      </c>
      <c r="E56" s="148">
        <v>7086.5460000000003</v>
      </c>
      <c r="F56" s="148">
        <v>7040.5460000000003</v>
      </c>
    </row>
    <row r="57" spans="1:6" x14ac:dyDescent="0.25">
      <c r="A57" s="139" t="s">
        <v>204</v>
      </c>
      <c r="B57" s="140" t="s">
        <v>224</v>
      </c>
      <c r="C57" s="141" t="s">
        <v>205</v>
      </c>
      <c r="D57" s="142"/>
      <c r="E57" s="148">
        <v>8.5500000000000007</v>
      </c>
      <c r="F57" s="148">
        <v>5.7</v>
      </c>
    </row>
    <row r="58" spans="1:6" x14ac:dyDescent="0.25">
      <c r="A58" s="139" t="s">
        <v>693</v>
      </c>
      <c r="B58" s="140" t="s">
        <v>224</v>
      </c>
      <c r="C58" s="141" t="s">
        <v>205</v>
      </c>
      <c r="D58" s="142" t="s">
        <v>748</v>
      </c>
      <c r="E58" s="148">
        <v>8.5500000000000007</v>
      </c>
      <c r="F58" s="148">
        <v>5.7</v>
      </c>
    </row>
    <row r="59" spans="1:6" ht="31.5" x14ac:dyDescent="0.25">
      <c r="A59" s="139" t="s">
        <v>225</v>
      </c>
      <c r="B59" s="140" t="s">
        <v>226</v>
      </c>
      <c r="C59" s="141" t="s">
        <v>187</v>
      </c>
      <c r="D59" s="142"/>
      <c r="E59" s="148">
        <v>120</v>
      </c>
      <c r="F59" s="148">
        <v>120</v>
      </c>
    </row>
    <row r="60" spans="1:6" ht="44.25" customHeight="1" x14ac:dyDescent="0.25">
      <c r="A60" s="139" t="s">
        <v>208</v>
      </c>
      <c r="B60" s="140" t="s">
        <v>226</v>
      </c>
      <c r="C60" s="141" t="s">
        <v>209</v>
      </c>
      <c r="D60" s="142"/>
      <c r="E60" s="148">
        <v>120</v>
      </c>
      <c r="F60" s="148">
        <v>120</v>
      </c>
    </row>
    <row r="61" spans="1:6" x14ac:dyDescent="0.25">
      <c r="A61" s="139" t="s">
        <v>693</v>
      </c>
      <c r="B61" s="140" t="s">
        <v>226</v>
      </c>
      <c r="C61" s="141" t="s">
        <v>209</v>
      </c>
      <c r="D61" s="142" t="s">
        <v>748</v>
      </c>
      <c r="E61" s="148">
        <v>92.165999999999997</v>
      </c>
      <c r="F61" s="148">
        <v>92.165999999999997</v>
      </c>
    </row>
    <row r="62" spans="1:6" x14ac:dyDescent="0.25">
      <c r="A62" s="139" t="s">
        <v>693</v>
      </c>
      <c r="B62" s="140" t="s">
        <v>187</v>
      </c>
      <c r="C62" s="141" t="s">
        <v>187</v>
      </c>
      <c r="D62" s="142"/>
      <c r="E62" s="148">
        <v>27.834</v>
      </c>
      <c r="F62" s="148">
        <v>27.834</v>
      </c>
    </row>
    <row r="63" spans="1:6" x14ac:dyDescent="0.25">
      <c r="A63" s="139" t="s">
        <v>227</v>
      </c>
      <c r="B63" s="140" t="s">
        <v>228</v>
      </c>
      <c r="C63" s="141" t="s">
        <v>187</v>
      </c>
      <c r="D63" s="142"/>
      <c r="E63" s="148">
        <v>15</v>
      </c>
      <c r="F63" s="148">
        <v>15</v>
      </c>
    </row>
    <row r="64" spans="1:6" ht="14.25" customHeight="1" x14ac:dyDescent="0.25">
      <c r="A64" s="139" t="s">
        <v>194</v>
      </c>
      <c r="B64" s="140" t="s">
        <v>228</v>
      </c>
      <c r="C64" s="141" t="s">
        <v>195</v>
      </c>
      <c r="D64" s="142"/>
      <c r="E64" s="148">
        <v>15</v>
      </c>
      <c r="F64" s="148">
        <v>15</v>
      </c>
    </row>
    <row r="65" spans="1:6" x14ac:dyDescent="0.25">
      <c r="A65" s="139" t="s">
        <v>693</v>
      </c>
      <c r="B65" s="140" t="s">
        <v>228</v>
      </c>
      <c r="C65" s="141" t="s">
        <v>195</v>
      </c>
      <c r="D65" s="142" t="s">
        <v>748</v>
      </c>
      <c r="E65" s="148">
        <v>15</v>
      </c>
      <c r="F65" s="148">
        <v>15</v>
      </c>
    </row>
    <row r="66" spans="1:6" x14ac:dyDescent="0.25">
      <c r="A66" s="139" t="s">
        <v>229</v>
      </c>
      <c r="B66" s="140" t="s">
        <v>230</v>
      </c>
      <c r="C66" s="141" t="s">
        <v>187</v>
      </c>
      <c r="D66" s="142"/>
      <c r="E66" s="148">
        <v>102.05500000000001</v>
      </c>
      <c r="F66" s="148">
        <v>102.05500000000001</v>
      </c>
    </row>
    <row r="67" spans="1:6" ht="14.25" customHeight="1" x14ac:dyDescent="0.25">
      <c r="A67" s="139" t="s">
        <v>194</v>
      </c>
      <c r="B67" s="140" t="s">
        <v>230</v>
      </c>
      <c r="C67" s="141" t="s">
        <v>195</v>
      </c>
      <c r="D67" s="142"/>
      <c r="E67" s="148">
        <v>102.05500000000001</v>
      </c>
      <c r="F67" s="148">
        <v>102.05500000000001</v>
      </c>
    </row>
    <row r="68" spans="1:6" x14ac:dyDescent="0.25">
      <c r="A68" s="139" t="s">
        <v>693</v>
      </c>
      <c r="B68" s="140" t="s">
        <v>230</v>
      </c>
      <c r="C68" s="141" t="s">
        <v>195</v>
      </c>
      <c r="D68" s="142" t="s">
        <v>748</v>
      </c>
      <c r="E68" s="148">
        <v>102.05500000000001</v>
      </c>
      <c r="F68" s="148">
        <v>102.05500000000001</v>
      </c>
    </row>
    <row r="69" spans="1:6" x14ac:dyDescent="0.25">
      <c r="A69" s="139" t="s">
        <v>202</v>
      </c>
      <c r="B69" s="140" t="s">
        <v>232</v>
      </c>
      <c r="C69" s="141" t="s">
        <v>187</v>
      </c>
      <c r="D69" s="142"/>
      <c r="E69" s="148">
        <v>11022.79437</v>
      </c>
      <c r="F69" s="148">
        <v>28452.686550000002</v>
      </c>
    </row>
    <row r="70" spans="1:6" ht="14.25" customHeight="1" x14ac:dyDescent="0.25">
      <c r="A70" s="139" t="s">
        <v>194</v>
      </c>
      <c r="B70" s="140" t="s">
        <v>232</v>
      </c>
      <c r="C70" s="141" t="s">
        <v>195</v>
      </c>
      <c r="D70" s="142"/>
      <c r="E70" s="148">
        <v>9570.0813300000009</v>
      </c>
      <c r="F70" s="148">
        <v>27005.56755</v>
      </c>
    </row>
    <row r="71" spans="1:6" x14ac:dyDescent="0.25">
      <c r="A71" s="139" t="s">
        <v>693</v>
      </c>
      <c r="B71" s="140" t="s">
        <v>232</v>
      </c>
      <c r="C71" s="141" t="s">
        <v>195</v>
      </c>
      <c r="D71" s="142" t="s">
        <v>748</v>
      </c>
      <c r="E71" s="148">
        <v>9570.1</v>
      </c>
      <c r="F71" s="148">
        <v>27005.599999999999</v>
      </c>
    </row>
    <row r="72" spans="1:6" x14ac:dyDescent="0.25">
      <c r="A72" s="139" t="s">
        <v>204</v>
      </c>
      <c r="B72" s="140" t="s">
        <v>232</v>
      </c>
      <c r="C72" s="141" t="s">
        <v>205</v>
      </c>
      <c r="D72" s="142"/>
      <c r="E72" s="148">
        <v>1452.7130400000001</v>
      </c>
      <c r="F72" s="148">
        <v>1447.1189999999999</v>
      </c>
    </row>
    <row r="73" spans="1:6" x14ac:dyDescent="0.25">
      <c r="A73" s="139" t="s">
        <v>693</v>
      </c>
      <c r="B73" s="140" t="s">
        <v>232</v>
      </c>
      <c r="C73" s="141" t="s">
        <v>205</v>
      </c>
      <c r="D73" s="142" t="s">
        <v>748</v>
      </c>
      <c r="E73" s="148">
        <v>1452.7</v>
      </c>
      <c r="F73" s="148">
        <v>1447.1</v>
      </c>
    </row>
    <row r="74" spans="1:6" ht="47.25" x14ac:dyDescent="0.25">
      <c r="A74" s="139" t="s">
        <v>235</v>
      </c>
      <c r="B74" s="140" t="s">
        <v>236</v>
      </c>
      <c r="C74" s="141" t="s">
        <v>187</v>
      </c>
      <c r="D74" s="142"/>
      <c r="E74" s="148">
        <v>40609</v>
      </c>
      <c r="F74" s="148">
        <v>40585.699999999997</v>
      </c>
    </row>
    <row r="75" spans="1:6" ht="45.75" customHeight="1" x14ac:dyDescent="0.25">
      <c r="A75" s="139" t="s">
        <v>208</v>
      </c>
      <c r="B75" s="140" t="s">
        <v>236</v>
      </c>
      <c r="C75" s="141" t="s">
        <v>209</v>
      </c>
      <c r="D75" s="142"/>
      <c r="E75" s="148">
        <v>40609</v>
      </c>
      <c r="F75" s="148">
        <v>40585.699999999997</v>
      </c>
    </row>
    <row r="76" spans="1:6" x14ac:dyDescent="0.25">
      <c r="A76" s="139" t="s">
        <v>693</v>
      </c>
      <c r="B76" s="140" t="s">
        <v>236</v>
      </c>
      <c r="C76" s="141" t="s">
        <v>209</v>
      </c>
      <c r="D76" s="142" t="s">
        <v>748</v>
      </c>
      <c r="E76" s="148">
        <v>40609</v>
      </c>
      <c r="F76" s="148">
        <v>40585.699999999997</v>
      </c>
    </row>
    <row r="77" spans="1:6" ht="78.75" x14ac:dyDescent="0.25">
      <c r="A77" s="139" t="s">
        <v>237</v>
      </c>
      <c r="B77" s="140" t="s">
        <v>238</v>
      </c>
      <c r="C77" s="141" t="s">
        <v>187</v>
      </c>
      <c r="D77" s="142"/>
      <c r="E77" s="148">
        <v>478681.1</v>
      </c>
      <c r="F77" s="148">
        <v>478681.1</v>
      </c>
    </row>
    <row r="78" spans="1:6" ht="45.75" customHeight="1" x14ac:dyDescent="0.25">
      <c r="A78" s="139" t="s">
        <v>208</v>
      </c>
      <c r="B78" s="140" t="s">
        <v>238</v>
      </c>
      <c r="C78" s="141" t="s">
        <v>209</v>
      </c>
      <c r="D78" s="142"/>
      <c r="E78" s="148">
        <v>471077.9</v>
      </c>
      <c r="F78" s="148">
        <v>471077.9</v>
      </c>
    </row>
    <row r="79" spans="1:6" x14ac:dyDescent="0.25">
      <c r="A79" s="139" t="s">
        <v>693</v>
      </c>
      <c r="B79" s="140" t="s">
        <v>238</v>
      </c>
      <c r="C79" s="141" t="s">
        <v>209</v>
      </c>
      <c r="D79" s="142" t="s">
        <v>748</v>
      </c>
      <c r="E79" s="148">
        <v>471077.9</v>
      </c>
      <c r="F79" s="148">
        <v>471077.9</v>
      </c>
    </row>
    <row r="80" spans="1:6" ht="14.25" customHeight="1" x14ac:dyDescent="0.25">
      <c r="A80" s="139" t="s">
        <v>194</v>
      </c>
      <c r="B80" s="140" t="s">
        <v>238</v>
      </c>
      <c r="C80" s="141" t="s">
        <v>195</v>
      </c>
      <c r="D80" s="142"/>
      <c r="E80" s="148">
        <v>7603.2</v>
      </c>
      <c r="F80" s="148">
        <v>7603.2</v>
      </c>
    </row>
    <row r="81" spans="1:6" x14ac:dyDescent="0.25">
      <c r="A81" s="139" t="s">
        <v>693</v>
      </c>
      <c r="B81" s="140" t="s">
        <v>238</v>
      </c>
      <c r="C81" s="141" t="s">
        <v>195</v>
      </c>
      <c r="D81" s="142" t="s">
        <v>748</v>
      </c>
      <c r="E81" s="148">
        <v>7603.2</v>
      </c>
      <c r="F81" s="148">
        <v>7603.2</v>
      </c>
    </row>
    <row r="82" spans="1:6" ht="47.25" x14ac:dyDescent="0.25">
      <c r="A82" s="139" t="s">
        <v>239</v>
      </c>
      <c r="B82" s="140" t="s">
        <v>240</v>
      </c>
      <c r="C82" s="141" t="s">
        <v>187</v>
      </c>
      <c r="D82" s="142"/>
      <c r="E82" s="148">
        <v>15289.6</v>
      </c>
      <c r="F82" s="148">
        <v>15289.6</v>
      </c>
    </row>
    <row r="83" spans="1:6" ht="14.25" customHeight="1" x14ac:dyDescent="0.25">
      <c r="A83" s="139" t="s">
        <v>194</v>
      </c>
      <c r="B83" s="140" t="s">
        <v>240</v>
      </c>
      <c r="C83" s="141" t="s">
        <v>195</v>
      </c>
      <c r="D83" s="142"/>
      <c r="E83" s="148">
        <v>15289.6</v>
      </c>
      <c r="F83" s="148">
        <v>15289.6</v>
      </c>
    </row>
    <row r="84" spans="1:6" x14ac:dyDescent="0.25">
      <c r="A84" s="139" t="s">
        <v>739</v>
      </c>
      <c r="B84" s="140" t="s">
        <v>240</v>
      </c>
      <c r="C84" s="141" t="s">
        <v>195</v>
      </c>
      <c r="D84" s="142" t="s">
        <v>749</v>
      </c>
      <c r="E84" s="148">
        <v>15289.6</v>
      </c>
      <c r="F84" s="148">
        <v>15289.6</v>
      </c>
    </row>
    <row r="85" spans="1:6" ht="31.5" x14ac:dyDescent="0.25">
      <c r="A85" s="139" t="s">
        <v>241</v>
      </c>
      <c r="B85" s="140" t="s">
        <v>242</v>
      </c>
      <c r="C85" s="141" t="s">
        <v>187</v>
      </c>
      <c r="D85" s="142"/>
      <c r="E85" s="148">
        <v>439.6</v>
      </c>
      <c r="F85" s="148">
        <v>439.6</v>
      </c>
    </row>
    <row r="86" spans="1:6" ht="14.25" customHeight="1" x14ac:dyDescent="0.25">
      <c r="A86" s="139" t="s">
        <v>194</v>
      </c>
      <c r="B86" s="140" t="s">
        <v>242</v>
      </c>
      <c r="C86" s="141" t="s">
        <v>195</v>
      </c>
      <c r="D86" s="142"/>
      <c r="E86" s="148">
        <v>326.25200000000001</v>
      </c>
      <c r="F86" s="148">
        <v>326.25200000000001</v>
      </c>
    </row>
    <row r="87" spans="1:6" x14ac:dyDescent="0.25">
      <c r="A87" s="139" t="s">
        <v>693</v>
      </c>
      <c r="B87" s="140" t="s">
        <v>242</v>
      </c>
      <c r="C87" s="141" t="s">
        <v>195</v>
      </c>
      <c r="D87" s="142" t="s">
        <v>748</v>
      </c>
      <c r="E87" s="148">
        <v>326.25200000000001</v>
      </c>
      <c r="F87" s="148">
        <v>326.25200000000001</v>
      </c>
    </row>
    <row r="88" spans="1:6" x14ac:dyDescent="0.25">
      <c r="A88" s="139" t="s">
        <v>243</v>
      </c>
      <c r="B88" s="140" t="s">
        <v>242</v>
      </c>
      <c r="C88" s="141" t="s">
        <v>244</v>
      </c>
      <c r="D88" s="142"/>
      <c r="E88" s="148">
        <v>113.348</v>
      </c>
      <c r="F88" s="148">
        <v>113.348</v>
      </c>
    </row>
    <row r="89" spans="1:6" x14ac:dyDescent="0.25">
      <c r="A89" s="139" t="s">
        <v>693</v>
      </c>
      <c r="B89" s="140" t="s">
        <v>242</v>
      </c>
      <c r="C89" s="141" t="s">
        <v>244</v>
      </c>
      <c r="D89" s="142" t="s">
        <v>748</v>
      </c>
      <c r="E89" s="148">
        <v>113.348</v>
      </c>
      <c r="F89" s="148">
        <v>113.348</v>
      </c>
    </row>
    <row r="90" spans="1:6" ht="47.25" x14ac:dyDescent="0.25">
      <c r="A90" s="139" t="s">
        <v>245</v>
      </c>
      <c r="B90" s="140" t="s">
        <v>246</v>
      </c>
      <c r="C90" s="141" t="s">
        <v>187</v>
      </c>
      <c r="D90" s="142"/>
      <c r="E90" s="148">
        <v>28368.1</v>
      </c>
      <c r="F90" s="148">
        <v>29189.200000000001</v>
      </c>
    </row>
    <row r="91" spans="1:6" ht="14.25" customHeight="1" x14ac:dyDescent="0.25">
      <c r="A91" s="139" t="s">
        <v>194</v>
      </c>
      <c r="B91" s="140" t="s">
        <v>246</v>
      </c>
      <c r="C91" s="141" t="s">
        <v>195</v>
      </c>
      <c r="D91" s="142"/>
      <c r="E91" s="148">
        <v>28368.1</v>
      </c>
      <c r="F91" s="148">
        <v>29189.200000000001</v>
      </c>
    </row>
    <row r="92" spans="1:6" x14ac:dyDescent="0.25">
      <c r="A92" s="139" t="s">
        <v>693</v>
      </c>
      <c r="B92" s="140" t="s">
        <v>246</v>
      </c>
      <c r="C92" s="141" t="s">
        <v>195</v>
      </c>
      <c r="D92" s="142" t="s">
        <v>748</v>
      </c>
      <c r="E92" s="148">
        <v>28368.1</v>
      </c>
      <c r="F92" s="148">
        <v>29189.200000000001</v>
      </c>
    </row>
    <row r="93" spans="1:6" x14ac:dyDescent="0.25">
      <c r="A93" s="139" t="s">
        <v>247</v>
      </c>
      <c r="B93" s="140" t="s">
        <v>248</v>
      </c>
      <c r="C93" s="141" t="s">
        <v>187</v>
      </c>
      <c r="D93" s="142"/>
      <c r="E93" s="148">
        <v>37753.618000000002</v>
      </c>
      <c r="F93" s="148">
        <v>0</v>
      </c>
    </row>
    <row r="94" spans="1:6" ht="14.25" customHeight="1" x14ac:dyDescent="0.25">
      <c r="A94" s="139" t="s">
        <v>194</v>
      </c>
      <c r="B94" s="140" t="s">
        <v>248</v>
      </c>
      <c r="C94" s="141" t="s">
        <v>195</v>
      </c>
      <c r="D94" s="142"/>
      <c r="E94" s="148">
        <v>37753.618000000002</v>
      </c>
      <c r="F94" s="148">
        <v>0</v>
      </c>
    </row>
    <row r="95" spans="1:6" x14ac:dyDescent="0.25">
      <c r="A95" s="139" t="s">
        <v>693</v>
      </c>
      <c r="B95" s="140" t="s">
        <v>248</v>
      </c>
      <c r="C95" s="141" t="s">
        <v>195</v>
      </c>
      <c r="D95" s="142" t="s">
        <v>748</v>
      </c>
      <c r="E95" s="148">
        <v>37753.618000000002</v>
      </c>
      <c r="F95" s="148">
        <v>0</v>
      </c>
    </row>
    <row r="96" spans="1:6" x14ac:dyDescent="0.25">
      <c r="A96" s="139" t="s">
        <v>210</v>
      </c>
      <c r="B96" s="140" t="s">
        <v>249</v>
      </c>
      <c r="C96" s="141" t="s">
        <v>187</v>
      </c>
      <c r="D96" s="142"/>
      <c r="E96" s="148">
        <v>7214.4470000000001</v>
      </c>
      <c r="F96" s="148">
        <v>8200</v>
      </c>
    </row>
    <row r="97" spans="1:6" ht="14.25" customHeight="1" x14ac:dyDescent="0.25">
      <c r="A97" s="139" t="s">
        <v>194</v>
      </c>
      <c r="B97" s="140" t="s">
        <v>249</v>
      </c>
      <c r="C97" s="141" t="s">
        <v>195</v>
      </c>
      <c r="D97" s="142"/>
      <c r="E97" s="148">
        <v>7214.4470000000001</v>
      </c>
      <c r="F97" s="148">
        <v>8200</v>
      </c>
    </row>
    <row r="98" spans="1:6" x14ac:dyDescent="0.25">
      <c r="A98" s="139" t="s">
        <v>693</v>
      </c>
      <c r="B98" s="140" t="s">
        <v>249</v>
      </c>
      <c r="C98" s="141" t="s">
        <v>195</v>
      </c>
      <c r="D98" s="142" t="s">
        <v>748</v>
      </c>
      <c r="E98" s="148">
        <v>7214.4470000000001</v>
      </c>
      <c r="F98" s="148">
        <v>8200</v>
      </c>
    </row>
    <row r="99" spans="1:6" ht="32.25" customHeight="1" x14ac:dyDescent="0.25">
      <c r="A99" s="139" t="s">
        <v>252</v>
      </c>
      <c r="B99" s="140" t="s">
        <v>253</v>
      </c>
      <c r="C99" s="141" t="s">
        <v>187</v>
      </c>
      <c r="D99" s="142"/>
      <c r="E99" s="148">
        <v>5000</v>
      </c>
      <c r="F99" s="148">
        <v>2800</v>
      </c>
    </row>
    <row r="100" spans="1:6" ht="14.25" customHeight="1" x14ac:dyDescent="0.25">
      <c r="A100" s="139" t="s">
        <v>194</v>
      </c>
      <c r="B100" s="140" t="s">
        <v>253</v>
      </c>
      <c r="C100" s="141" t="s">
        <v>195</v>
      </c>
      <c r="D100" s="142"/>
      <c r="E100" s="148">
        <v>5000</v>
      </c>
      <c r="F100" s="148">
        <v>2800</v>
      </c>
    </row>
    <row r="101" spans="1:6" x14ac:dyDescent="0.25">
      <c r="A101" s="139" t="s">
        <v>693</v>
      </c>
      <c r="B101" s="140" t="s">
        <v>253</v>
      </c>
      <c r="C101" s="141" t="s">
        <v>195</v>
      </c>
      <c r="D101" s="142" t="s">
        <v>748</v>
      </c>
      <c r="E101" s="148">
        <v>5000</v>
      </c>
      <c r="F101" s="148">
        <v>2800</v>
      </c>
    </row>
    <row r="102" spans="1:6" ht="47.25" x14ac:dyDescent="0.25">
      <c r="A102" s="139" t="s">
        <v>216</v>
      </c>
      <c r="B102" s="140" t="s">
        <v>258</v>
      </c>
      <c r="C102" s="141" t="s">
        <v>187</v>
      </c>
      <c r="D102" s="142"/>
      <c r="E102" s="148">
        <v>0</v>
      </c>
      <c r="F102" s="148">
        <v>7420</v>
      </c>
    </row>
    <row r="103" spans="1:6" ht="14.25" customHeight="1" x14ac:dyDescent="0.25">
      <c r="A103" s="139" t="s">
        <v>194</v>
      </c>
      <c r="B103" s="140" t="s">
        <v>258</v>
      </c>
      <c r="C103" s="141" t="s">
        <v>195</v>
      </c>
      <c r="D103" s="142"/>
      <c r="E103" s="148">
        <v>0</v>
      </c>
      <c r="F103" s="148">
        <v>7420</v>
      </c>
    </row>
    <row r="104" spans="1:6" x14ac:dyDescent="0.25">
      <c r="A104" s="139" t="s">
        <v>693</v>
      </c>
      <c r="B104" s="140" t="s">
        <v>258</v>
      </c>
      <c r="C104" s="141" t="s">
        <v>195</v>
      </c>
      <c r="D104" s="142" t="s">
        <v>748</v>
      </c>
      <c r="E104" s="148">
        <v>0</v>
      </c>
      <c r="F104" s="148">
        <v>7420</v>
      </c>
    </row>
    <row r="105" spans="1:6" ht="31.5" x14ac:dyDescent="0.25">
      <c r="A105" s="139" t="s">
        <v>259</v>
      </c>
      <c r="B105" s="140" t="s">
        <v>260</v>
      </c>
      <c r="C105" s="141" t="s">
        <v>187</v>
      </c>
      <c r="D105" s="142"/>
      <c r="E105" s="148">
        <v>3361.1</v>
      </c>
      <c r="F105" s="148">
        <v>3361.1</v>
      </c>
    </row>
    <row r="106" spans="1:6" ht="14.25" customHeight="1" x14ac:dyDescent="0.25">
      <c r="A106" s="139" t="s">
        <v>194</v>
      </c>
      <c r="B106" s="140" t="s">
        <v>260</v>
      </c>
      <c r="C106" s="141" t="s">
        <v>195</v>
      </c>
      <c r="D106" s="142"/>
      <c r="E106" s="148">
        <v>3361.1</v>
      </c>
      <c r="F106" s="148">
        <v>3361.1</v>
      </c>
    </row>
    <row r="107" spans="1:6" x14ac:dyDescent="0.25">
      <c r="A107" s="139" t="s">
        <v>693</v>
      </c>
      <c r="B107" s="140" t="s">
        <v>260</v>
      </c>
      <c r="C107" s="141" t="s">
        <v>195</v>
      </c>
      <c r="D107" s="142" t="s">
        <v>748</v>
      </c>
      <c r="E107" s="148">
        <v>3361.1</v>
      </c>
      <c r="F107" s="148">
        <v>3361.1</v>
      </c>
    </row>
    <row r="108" spans="1:6" ht="47.25" x14ac:dyDescent="0.25">
      <c r="A108" s="139" t="s">
        <v>261</v>
      </c>
      <c r="B108" s="140" t="s">
        <v>262</v>
      </c>
      <c r="C108" s="141" t="s">
        <v>187</v>
      </c>
      <c r="D108" s="142"/>
      <c r="E108" s="148">
        <v>11878.1</v>
      </c>
      <c r="F108" s="148">
        <v>11245.7</v>
      </c>
    </row>
    <row r="109" spans="1:6" ht="14.25" customHeight="1" x14ac:dyDescent="0.25">
      <c r="A109" s="139" t="s">
        <v>194</v>
      </c>
      <c r="B109" s="140" t="s">
        <v>262</v>
      </c>
      <c r="C109" s="141" t="s">
        <v>195</v>
      </c>
      <c r="D109" s="142"/>
      <c r="E109" s="148">
        <v>11558.95</v>
      </c>
      <c r="F109" s="148">
        <v>10926.55</v>
      </c>
    </row>
    <row r="110" spans="1:6" x14ac:dyDescent="0.25">
      <c r="A110" s="139" t="s">
        <v>693</v>
      </c>
      <c r="B110" s="140" t="s">
        <v>262</v>
      </c>
      <c r="C110" s="141" t="s">
        <v>195</v>
      </c>
      <c r="D110" s="142" t="s">
        <v>748</v>
      </c>
      <c r="E110" s="148">
        <v>11558.95</v>
      </c>
      <c r="F110" s="148">
        <v>10926.55</v>
      </c>
    </row>
    <row r="111" spans="1:6" x14ac:dyDescent="0.25">
      <c r="A111" s="139" t="s">
        <v>243</v>
      </c>
      <c r="B111" s="140" t="s">
        <v>262</v>
      </c>
      <c r="C111" s="141" t="s">
        <v>244</v>
      </c>
      <c r="D111" s="142"/>
      <c r="E111" s="148">
        <v>319.14999999999998</v>
      </c>
      <c r="F111" s="148">
        <v>319.14999999999998</v>
      </c>
    </row>
    <row r="112" spans="1:6" x14ac:dyDescent="0.25">
      <c r="A112" s="139" t="s">
        <v>693</v>
      </c>
      <c r="B112" s="140" t="s">
        <v>262</v>
      </c>
      <c r="C112" s="141" t="s">
        <v>244</v>
      </c>
      <c r="D112" s="142" t="s">
        <v>748</v>
      </c>
      <c r="E112" s="148">
        <v>319.14999999999998</v>
      </c>
      <c r="F112" s="148">
        <v>319.14999999999998</v>
      </c>
    </row>
    <row r="113" spans="1:6" x14ac:dyDescent="0.25">
      <c r="A113" s="139" t="s">
        <v>263</v>
      </c>
      <c r="B113" s="140" t="s">
        <v>264</v>
      </c>
      <c r="C113" s="141" t="s">
        <v>187</v>
      </c>
      <c r="D113" s="142"/>
      <c r="E113" s="148">
        <v>48947.169959999999</v>
      </c>
      <c r="F113" s="148">
        <v>50870.146999999997</v>
      </c>
    </row>
    <row r="114" spans="1:6" ht="31.5" x14ac:dyDescent="0.25">
      <c r="A114" s="139" t="s">
        <v>192</v>
      </c>
      <c r="B114" s="140" t="s">
        <v>265</v>
      </c>
      <c r="C114" s="141" t="s">
        <v>187</v>
      </c>
      <c r="D114" s="142"/>
      <c r="E114" s="148">
        <v>71.900000000000006</v>
      </c>
      <c r="F114" s="148">
        <v>71.900000000000006</v>
      </c>
    </row>
    <row r="115" spans="1:6" ht="14.25" customHeight="1" x14ac:dyDescent="0.25">
      <c r="A115" s="139" t="s">
        <v>194</v>
      </c>
      <c r="B115" s="140" t="s">
        <v>265</v>
      </c>
      <c r="C115" s="141" t="s">
        <v>195</v>
      </c>
      <c r="D115" s="142"/>
      <c r="E115" s="148">
        <v>71.900000000000006</v>
      </c>
      <c r="F115" s="148">
        <v>71.900000000000006</v>
      </c>
    </row>
    <row r="116" spans="1:6" x14ac:dyDescent="0.25">
      <c r="A116" s="139" t="s">
        <v>720</v>
      </c>
      <c r="B116" s="140" t="s">
        <v>265</v>
      </c>
      <c r="C116" s="141" t="s">
        <v>195</v>
      </c>
      <c r="D116" s="142" t="s">
        <v>750</v>
      </c>
      <c r="E116" s="148">
        <v>71.900000000000006</v>
      </c>
      <c r="F116" s="148">
        <v>71.900000000000006</v>
      </c>
    </row>
    <row r="117" spans="1:6" x14ac:dyDescent="0.25">
      <c r="A117" s="139" t="s">
        <v>198</v>
      </c>
      <c r="B117" s="140" t="s">
        <v>266</v>
      </c>
      <c r="C117" s="141" t="s">
        <v>187</v>
      </c>
      <c r="D117" s="142"/>
      <c r="E117" s="148">
        <v>12.15</v>
      </c>
      <c r="F117" s="148">
        <v>12.15</v>
      </c>
    </row>
    <row r="118" spans="1:6" ht="14.25" customHeight="1" x14ac:dyDescent="0.25">
      <c r="A118" s="139" t="s">
        <v>194</v>
      </c>
      <c r="B118" s="140" t="s">
        <v>266</v>
      </c>
      <c r="C118" s="141" t="s">
        <v>195</v>
      </c>
      <c r="D118" s="142"/>
      <c r="E118" s="148">
        <v>12.15</v>
      </c>
      <c r="F118" s="148">
        <v>12.15</v>
      </c>
    </row>
    <row r="119" spans="1:6" x14ac:dyDescent="0.25">
      <c r="A119" s="139" t="s">
        <v>720</v>
      </c>
      <c r="B119" s="140" t="s">
        <v>266</v>
      </c>
      <c r="C119" s="141" t="s">
        <v>195</v>
      </c>
      <c r="D119" s="142" t="s">
        <v>750</v>
      </c>
      <c r="E119" s="148">
        <v>12.15</v>
      </c>
      <c r="F119" s="148">
        <v>12.15</v>
      </c>
    </row>
    <row r="120" spans="1:6" x14ac:dyDescent="0.25">
      <c r="A120" s="139" t="s">
        <v>200</v>
      </c>
      <c r="B120" s="140" t="s">
        <v>267</v>
      </c>
      <c r="C120" s="141" t="s">
        <v>187</v>
      </c>
      <c r="D120" s="142"/>
      <c r="E120" s="148">
        <v>0</v>
      </c>
      <c r="F120" s="148">
        <v>0</v>
      </c>
    </row>
    <row r="121" spans="1:6" ht="14.25" customHeight="1" x14ac:dyDescent="0.25">
      <c r="A121" s="139" t="s">
        <v>194</v>
      </c>
      <c r="B121" s="140" t="s">
        <v>267</v>
      </c>
      <c r="C121" s="141" t="s">
        <v>195</v>
      </c>
      <c r="D121" s="142"/>
      <c r="E121" s="148">
        <v>0</v>
      </c>
      <c r="F121" s="148">
        <v>0</v>
      </c>
    </row>
    <row r="122" spans="1:6" ht="12" customHeight="1" x14ac:dyDescent="0.25">
      <c r="A122" s="139" t="s">
        <v>697</v>
      </c>
      <c r="B122" s="140" t="s">
        <v>267</v>
      </c>
      <c r="C122" s="141" t="s">
        <v>195</v>
      </c>
      <c r="D122" s="142" t="s">
        <v>747</v>
      </c>
      <c r="E122" s="148">
        <v>0</v>
      </c>
      <c r="F122" s="148">
        <v>0</v>
      </c>
    </row>
    <row r="123" spans="1:6" x14ac:dyDescent="0.25">
      <c r="A123" s="139" t="s">
        <v>202</v>
      </c>
      <c r="B123" s="140" t="s">
        <v>268</v>
      </c>
      <c r="C123" s="141" t="s">
        <v>187</v>
      </c>
      <c r="D123" s="142"/>
      <c r="E123" s="148">
        <v>1173.1829599999999</v>
      </c>
      <c r="F123" s="148">
        <v>4076.846</v>
      </c>
    </row>
    <row r="124" spans="1:6" ht="14.25" customHeight="1" x14ac:dyDescent="0.25">
      <c r="A124" s="139" t="s">
        <v>194</v>
      </c>
      <c r="B124" s="140" t="s">
        <v>268</v>
      </c>
      <c r="C124" s="141" t="s">
        <v>195</v>
      </c>
      <c r="D124" s="142"/>
      <c r="E124" s="148">
        <v>1013.225</v>
      </c>
      <c r="F124" s="148">
        <v>3980.4940000000001</v>
      </c>
    </row>
    <row r="125" spans="1:6" x14ac:dyDescent="0.25">
      <c r="A125" s="139" t="s">
        <v>720</v>
      </c>
      <c r="B125" s="140" t="s">
        <v>268</v>
      </c>
      <c r="C125" s="141" t="s">
        <v>195</v>
      </c>
      <c r="D125" s="142" t="s">
        <v>750</v>
      </c>
      <c r="E125" s="148">
        <v>1013.225</v>
      </c>
      <c r="F125" s="148">
        <v>3980.4940000000001</v>
      </c>
    </row>
    <row r="126" spans="1:6" x14ac:dyDescent="0.25">
      <c r="A126" s="139" t="s">
        <v>204</v>
      </c>
      <c r="B126" s="140" t="s">
        <v>268</v>
      </c>
      <c r="C126" s="141" t="s">
        <v>205</v>
      </c>
      <c r="D126" s="142"/>
      <c r="E126" s="148">
        <v>159.95795999999999</v>
      </c>
      <c r="F126" s="148">
        <v>96.352000000000004</v>
      </c>
    </row>
    <row r="127" spans="1:6" x14ac:dyDescent="0.25">
      <c r="A127" s="139" t="s">
        <v>720</v>
      </c>
      <c r="B127" s="140" t="s">
        <v>268</v>
      </c>
      <c r="C127" s="141" t="s">
        <v>205</v>
      </c>
      <c r="D127" s="142" t="s">
        <v>750</v>
      </c>
      <c r="E127" s="148">
        <v>159.95795999999999</v>
      </c>
      <c r="F127" s="148">
        <v>96.352000000000004</v>
      </c>
    </row>
    <row r="128" spans="1:6" ht="121.5" customHeight="1" x14ac:dyDescent="0.25">
      <c r="A128" s="139" t="s">
        <v>270</v>
      </c>
      <c r="B128" s="140" t="s">
        <v>271</v>
      </c>
      <c r="C128" s="141" t="s">
        <v>187</v>
      </c>
      <c r="D128" s="142"/>
      <c r="E128" s="148">
        <v>47689.936999999998</v>
      </c>
      <c r="F128" s="148">
        <v>46709.250999999997</v>
      </c>
    </row>
    <row r="129" spans="1:6" ht="46.5" customHeight="1" x14ac:dyDescent="0.25">
      <c r="A129" s="139" t="s">
        <v>208</v>
      </c>
      <c r="B129" s="140" t="s">
        <v>271</v>
      </c>
      <c r="C129" s="141" t="s">
        <v>209</v>
      </c>
      <c r="D129" s="142"/>
      <c r="E129" s="148">
        <v>47689.936999999998</v>
      </c>
      <c r="F129" s="148">
        <v>46709.250999999997</v>
      </c>
    </row>
    <row r="130" spans="1:6" x14ac:dyDescent="0.25">
      <c r="A130" s="139" t="s">
        <v>720</v>
      </c>
      <c r="B130" s="140" t="s">
        <v>271</v>
      </c>
      <c r="C130" s="141" t="s">
        <v>209</v>
      </c>
      <c r="D130" s="142" t="s">
        <v>750</v>
      </c>
      <c r="E130" s="148">
        <v>47689.936999999998</v>
      </c>
      <c r="F130" s="148">
        <v>46709.250999999997</v>
      </c>
    </row>
    <row r="131" spans="1:6" x14ac:dyDescent="0.25">
      <c r="A131" s="139" t="s">
        <v>272</v>
      </c>
      <c r="B131" s="140" t="s">
        <v>273</v>
      </c>
      <c r="C131" s="141" t="s">
        <v>187</v>
      </c>
      <c r="D131" s="142"/>
      <c r="E131" s="148">
        <v>3495.7</v>
      </c>
      <c r="F131" s="148">
        <v>0</v>
      </c>
    </row>
    <row r="132" spans="1:6" ht="31.5" x14ac:dyDescent="0.25">
      <c r="A132" s="139" t="s">
        <v>274</v>
      </c>
      <c r="B132" s="140" t="s">
        <v>275</v>
      </c>
      <c r="C132" s="141" t="s">
        <v>187</v>
      </c>
      <c r="D132" s="142"/>
      <c r="E132" s="148">
        <v>3495.7</v>
      </c>
      <c r="F132" s="148">
        <v>0</v>
      </c>
    </row>
    <row r="133" spans="1:6" ht="14.25" customHeight="1" x14ac:dyDescent="0.25">
      <c r="A133" s="139" t="s">
        <v>194</v>
      </c>
      <c r="B133" s="140" t="s">
        <v>275</v>
      </c>
      <c r="C133" s="141" t="s">
        <v>195</v>
      </c>
      <c r="D133" s="142"/>
      <c r="E133" s="148">
        <v>3495.7</v>
      </c>
      <c r="F133" s="148">
        <v>0</v>
      </c>
    </row>
    <row r="134" spans="1:6" x14ac:dyDescent="0.25">
      <c r="A134" s="139" t="s">
        <v>693</v>
      </c>
      <c r="B134" s="140" t="s">
        <v>275</v>
      </c>
      <c r="C134" s="141" t="s">
        <v>195</v>
      </c>
      <c r="D134" s="142" t="s">
        <v>748</v>
      </c>
      <c r="E134" s="148">
        <v>3495.7</v>
      </c>
      <c r="F134" s="148">
        <v>0</v>
      </c>
    </row>
    <row r="135" spans="1:6" ht="31.5" x14ac:dyDescent="0.25">
      <c r="A135" s="139" t="s">
        <v>276</v>
      </c>
      <c r="B135" s="140" t="s">
        <v>277</v>
      </c>
      <c r="C135" s="141" t="s">
        <v>187</v>
      </c>
      <c r="D135" s="142"/>
      <c r="E135" s="148">
        <v>18698.081999999999</v>
      </c>
      <c r="F135" s="148">
        <v>18557.008999999998</v>
      </c>
    </row>
    <row r="136" spans="1:6" x14ac:dyDescent="0.25">
      <c r="A136" s="139" t="s">
        <v>278</v>
      </c>
      <c r="B136" s="140" t="s">
        <v>279</v>
      </c>
      <c r="C136" s="141" t="s">
        <v>187</v>
      </c>
      <c r="D136" s="142"/>
      <c r="E136" s="148">
        <v>15470.49</v>
      </c>
      <c r="F136" s="148">
        <v>15329.416999999999</v>
      </c>
    </row>
    <row r="137" spans="1:6" x14ac:dyDescent="0.25">
      <c r="A137" s="139" t="s">
        <v>200</v>
      </c>
      <c r="B137" s="140" t="s">
        <v>280</v>
      </c>
      <c r="C137" s="141" t="s">
        <v>187</v>
      </c>
      <c r="D137" s="142"/>
      <c r="E137" s="148">
        <v>0</v>
      </c>
      <c r="F137" s="148">
        <v>0</v>
      </c>
    </row>
    <row r="138" spans="1:6" ht="14.25" customHeight="1" x14ac:dyDescent="0.25">
      <c r="A138" s="139" t="s">
        <v>194</v>
      </c>
      <c r="B138" s="140" t="s">
        <v>280</v>
      </c>
      <c r="C138" s="141" t="s">
        <v>195</v>
      </c>
      <c r="D138" s="142"/>
      <c r="E138" s="148">
        <v>0</v>
      </c>
      <c r="F138" s="148">
        <v>0</v>
      </c>
    </row>
    <row r="139" spans="1:6" ht="14.25" customHeight="1" x14ac:dyDescent="0.25">
      <c r="A139" s="139" t="s">
        <v>697</v>
      </c>
      <c r="B139" s="140" t="s">
        <v>280</v>
      </c>
      <c r="C139" s="141" t="s">
        <v>195</v>
      </c>
      <c r="D139" s="142" t="s">
        <v>747</v>
      </c>
      <c r="E139" s="148">
        <v>0</v>
      </c>
      <c r="F139" s="148">
        <v>0</v>
      </c>
    </row>
    <row r="140" spans="1:6" x14ac:dyDescent="0.25">
      <c r="A140" s="139" t="s">
        <v>281</v>
      </c>
      <c r="B140" s="140" t="s">
        <v>282</v>
      </c>
      <c r="C140" s="141" t="s">
        <v>187</v>
      </c>
      <c r="D140" s="142"/>
      <c r="E140" s="148">
        <v>310.68599999999998</v>
      </c>
      <c r="F140" s="148">
        <v>431.613</v>
      </c>
    </row>
    <row r="141" spans="1:6" ht="14.25" customHeight="1" x14ac:dyDescent="0.25">
      <c r="A141" s="139" t="s">
        <v>194</v>
      </c>
      <c r="B141" s="140" t="s">
        <v>282</v>
      </c>
      <c r="C141" s="141" t="s">
        <v>195</v>
      </c>
      <c r="D141" s="142"/>
      <c r="E141" s="148">
        <v>308.08600000000001</v>
      </c>
      <c r="F141" s="148">
        <v>429.01299999999998</v>
      </c>
    </row>
    <row r="142" spans="1:6" x14ac:dyDescent="0.25">
      <c r="A142" s="139" t="s">
        <v>708</v>
      </c>
      <c r="B142" s="140" t="s">
        <v>282</v>
      </c>
      <c r="C142" s="141" t="s">
        <v>195</v>
      </c>
      <c r="D142" s="142" t="s">
        <v>751</v>
      </c>
      <c r="E142" s="148">
        <v>308.08600000000001</v>
      </c>
      <c r="F142" s="148">
        <v>429.01299999999998</v>
      </c>
    </row>
    <row r="143" spans="1:6" x14ac:dyDescent="0.25">
      <c r="A143" s="139" t="s">
        <v>204</v>
      </c>
      <c r="B143" s="140" t="s">
        <v>282</v>
      </c>
      <c r="C143" s="141" t="s">
        <v>205</v>
      </c>
      <c r="D143" s="142"/>
      <c r="E143" s="148">
        <v>2.6</v>
      </c>
      <c r="F143" s="148">
        <v>2.6</v>
      </c>
    </row>
    <row r="144" spans="1:6" x14ac:dyDescent="0.25">
      <c r="A144" s="139" t="s">
        <v>708</v>
      </c>
      <c r="B144" s="140" t="s">
        <v>282</v>
      </c>
      <c r="C144" s="141" t="s">
        <v>205</v>
      </c>
      <c r="D144" s="142" t="s">
        <v>751</v>
      </c>
      <c r="E144" s="148">
        <v>2.6</v>
      </c>
      <c r="F144" s="148">
        <v>2.6</v>
      </c>
    </row>
    <row r="145" spans="1:6" x14ac:dyDescent="0.25">
      <c r="A145" s="139" t="s">
        <v>202</v>
      </c>
      <c r="B145" s="140" t="s">
        <v>283</v>
      </c>
      <c r="C145" s="141" t="s">
        <v>187</v>
      </c>
      <c r="D145" s="142"/>
      <c r="E145" s="148">
        <v>63.5</v>
      </c>
      <c r="F145" s="148">
        <v>63.5</v>
      </c>
    </row>
    <row r="146" spans="1:6" ht="14.25" customHeight="1" x14ac:dyDescent="0.25">
      <c r="A146" s="139" t="s">
        <v>194</v>
      </c>
      <c r="B146" s="140" t="s">
        <v>283</v>
      </c>
      <c r="C146" s="141" t="s">
        <v>195</v>
      </c>
      <c r="D146" s="142"/>
      <c r="E146" s="148">
        <v>63.5</v>
      </c>
      <c r="F146" s="148">
        <v>63.5</v>
      </c>
    </row>
    <row r="147" spans="1:6" x14ac:dyDescent="0.25">
      <c r="A147" s="139" t="s">
        <v>708</v>
      </c>
      <c r="B147" s="140" t="s">
        <v>283</v>
      </c>
      <c r="C147" s="141" t="s">
        <v>195</v>
      </c>
      <c r="D147" s="142" t="s">
        <v>751</v>
      </c>
      <c r="E147" s="148">
        <v>63.5</v>
      </c>
      <c r="F147" s="148">
        <v>63.5</v>
      </c>
    </row>
    <row r="148" spans="1:6" ht="121.5" customHeight="1" x14ac:dyDescent="0.25">
      <c r="A148" s="139" t="s">
        <v>270</v>
      </c>
      <c r="B148" s="140" t="s">
        <v>284</v>
      </c>
      <c r="C148" s="141" t="s">
        <v>187</v>
      </c>
      <c r="D148" s="142"/>
      <c r="E148" s="148">
        <v>15096.304</v>
      </c>
      <c r="F148" s="148">
        <v>14834.304</v>
      </c>
    </row>
    <row r="149" spans="1:6" ht="45.75" customHeight="1" x14ac:dyDescent="0.25">
      <c r="A149" s="139" t="s">
        <v>208</v>
      </c>
      <c r="B149" s="140" t="s">
        <v>284</v>
      </c>
      <c r="C149" s="141" t="s">
        <v>209</v>
      </c>
      <c r="D149" s="142"/>
      <c r="E149" s="148">
        <v>15096.304</v>
      </c>
      <c r="F149" s="148">
        <v>14834.304</v>
      </c>
    </row>
    <row r="150" spans="1:6" x14ac:dyDescent="0.25">
      <c r="A150" s="139" t="s">
        <v>708</v>
      </c>
      <c r="B150" s="140" t="s">
        <v>284</v>
      </c>
      <c r="C150" s="141" t="s">
        <v>209</v>
      </c>
      <c r="D150" s="142" t="s">
        <v>751</v>
      </c>
      <c r="E150" s="148">
        <v>15096.304</v>
      </c>
      <c r="F150" s="148">
        <v>14834.304</v>
      </c>
    </row>
    <row r="151" spans="1:6" ht="31.5" x14ac:dyDescent="0.25">
      <c r="A151" s="139" t="s">
        <v>285</v>
      </c>
      <c r="B151" s="140" t="s">
        <v>286</v>
      </c>
      <c r="C151" s="141" t="s">
        <v>187</v>
      </c>
      <c r="D151" s="142"/>
      <c r="E151" s="148">
        <v>10</v>
      </c>
      <c r="F151" s="148">
        <v>10</v>
      </c>
    </row>
    <row r="152" spans="1:6" ht="47.25" x14ac:dyDescent="0.25">
      <c r="A152" s="139" t="s">
        <v>287</v>
      </c>
      <c r="B152" s="140" t="s">
        <v>288</v>
      </c>
      <c r="C152" s="141" t="s">
        <v>187</v>
      </c>
      <c r="D152" s="142"/>
      <c r="E152" s="148">
        <v>10</v>
      </c>
      <c r="F152" s="148">
        <v>10</v>
      </c>
    </row>
    <row r="153" spans="1:6" ht="14.25" customHeight="1" x14ac:dyDescent="0.25">
      <c r="A153" s="139" t="s">
        <v>194</v>
      </c>
      <c r="B153" s="140" t="s">
        <v>288</v>
      </c>
      <c r="C153" s="141" t="s">
        <v>195</v>
      </c>
      <c r="D153" s="142"/>
      <c r="E153" s="148">
        <v>10</v>
      </c>
      <c r="F153" s="148">
        <v>10</v>
      </c>
    </row>
    <row r="154" spans="1:6" x14ac:dyDescent="0.25">
      <c r="A154" s="139" t="s">
        <v>708</v>
      </c>
      <c r="B154" s="140" t="s">
        <v>288</v>
      </c>
      <c r="C154" s="141" t="s">
        <v>195</v>
      </c>
      <c r="D154" s="142" t="s">
        <v>751</v>
      </c>
      <c r="E154" s="148">
        <v>10</v>
      </c>
      <c r="F154" s="148">
        <v>10</v>
      </c>
    </row>
    <row r="155" spans="1:6" ht="31.5" x14ac:dyDescent="0.25">
      <c r="A155" s="139" t="s">
        <v>289</v>
      </c>
      <c r="B155" s="140" t="s">
        <v>290</v>
      </c>
      <c r="C155" s="141" t="s">
        <v>187</v>
      </c>
      <c r="D155" s="142"/>
      <c r="E155" s="148">
        <v>949</v>
      </c>
      <c r="F155" s="148">
        <v>949</v>
      </c>
    </row>
    <row r="156" spans="1:6" ht="47.25" x14ac:dyDescent="0.25">
      <c r="A156" s="139" t="s">
        <v>291</v>
      </c>
      <c r="B156" s="140" t="s">
        <v>292</v>
      </c>
      <c r="C156" s="141" t="s">
        <v>187</v>
      </c>
      <c r="D156" s="142"/>
      <c r="E156" s="148">
        <v>949</v>
      </c>
      <c r="F156" s="148">
        <v>949</v>
      </c>
    </row>
    <row r="157" spans="1:6" ht="14.25" customHeight="1" x14ac:dyDescent="0.25">
      <c r="A157" s="139" t="s">
        <v>194</v>
      </c>
      <c r="B157" s="140" t="s">
        <v>292</v>
      </c>
      <c r="C157" s="141" t="s">
        <v>195</v>
      </c>
      <c r="D157" s="142"/>
      <c r="E157" s="148">
        <v>940</v>
      </c>
      <c r="F157" s="148">
        <v>940</v>
      </c>
    </row>
    <row r="158" spans="1:6" x14ac:dyDescent="0.25">
      <c r="A158" s="139" t="s">
        <v>708</v>
      </c>
      <c r="B158" s="140" t="s">
        <v>292</v>
      </c>
      <c r="C158" s="141" t="s">
        <v>195</v>
      </c>
      <c r="D158" s="142" t="s">
        <v>751</v>
      </c>
      <c r="E158" s="148">
        <v>940</v>
      </c>
      <c r="F158" s="148">
        <v>940</v>
      </c>
    </row>
    <row r="159" spans="1:6" x14ac:dyDescent="0.25">
      <c r="A159" s="139" t="s">
        <v>243</v>
      </c>
      <c r="B159" s="140" t="s">
        <v>292</v>
      </c>
      <c r="C159" s="141" t="s">
        <v>244</v>
      </c>
      <c r="D159" s="142"/>
      <c r="E159" s="148">
        <v>9</v>
      </c>
      <c r="F159" s="148">
        <v>9</v>
      </c>
    </row>
    <row r="160" spans="1:6" x14ac:dyDescent="0.25">
      <c r="A160" s="139" t="s">
        <v>693</v>
      </c>
      <c r="B160" s="140" t="s">
        <v>292</v>
      </c>
      <c r="C160" s="141" t="s">
        <v>244</v>
      </c>
      <c r="D160" s="142" t="s">
        <v>748</v>
      </c>
      <c r="E160" s="148">
        <v>9</v>
      </c>
      <c r="F160" s="148">
        <v>9</v>
      </c>
    </row>
    <row r="161" spans="1:6" x14ac:dyDescent="0.25">
      <c r="A161" s="139" t="s">
        <v>708</v>
      </c>
      <c r="B161" s="140" t="s">
        <v>292</v>
      </c>
      <c r="C161" s="141" t="s">
        <v>244</v>
      </c>
      <c r="D161" s="142" t="s">
        <v>751</v>
      </c>
      <c r="E161" s="148">
        <v>0</v>
      </c>
      <c r="F161" s="148">
        <v>0</v>
      </c>
    </row>
    <row r="162" spans="1:6" x14ac:dyDescent="0.25">
      <c r="A162" s="139" t="s">
        <v>293</v>
      </c>
      <c r="B162" s="140" t="s">
        <v>294</v>
      </c>
      <c r="C162" s="141" t="s">
        <v>187</v>
      </c>
      <c r="D162" s="142"/>
      <c r="E162" s="148">
        <v>2268.5920000000001</v>
      </c>
      <c r="F162" s="148">
        <v>2268.5920000000001</v>
      </c>
    </row>
    <row r="163" spans="1:6" x14ac:dyDescent="0.25">
      <c r="A163" s="139" t="s">
        <v>198</v>
      </c>
      <c r="B163" s="140" t="s">
        <v>295</v>
      </c>
      <c r="C163" s="141" t="s">
        <v>187</v>
      </c>
      <c r="D163" s="142"/>
      <c r="E163" s="148">
        <v>153.49199999999999</v>
      </c>
      <c r="F163" s="148">
        <v>153.49199999999999</v>
      </c>
    </row>
    <row r="164" spans="1:6" ht="14.25" customHeight="1" x14ac:dyDescent="0.25">
      <c r="A164" s="139" t="s">
        <v>194</v>
      </c>
      <c r="B164" s="140" t="s">
        <v>295</v>
      </c>
      <c r="C164" s="141" t="s">
        <v>195</v>
      </c>
      <c r="D164" s="142"/>
      <c r="E164" s="148">
        <v>153.49199999999999</v>
      </c>
      <c r="F164" s="148">
        <v>153.49199999999999</v>
      </c>
    </row>
    <row r="165" spans="1:6" x14ac:dyDescent="0.25">
      <c r="A165" s="139" t="s">
        <v>703</v>
      </c>
      <c r="B165" s="140" t="s">
        <v>295</v>
      </c>
      <c r="C165" s="141" t="s">
        <v>195</v>
      </c>
      <c r="D165" s="142" t="s">
        <v>752</v>
      </c>
      <c r="E165" s="148">
        <v>153.49199999999999</v>
      </c>
      <c r="F165" s="148">
        <v>153.49199999999999</v>
      </c>
    </row>
    <row r="166" spans="1:6" ht="63" x14ac:dyDescent="0.25">
      <c r="A166" s="139" t="s">
        <v>296</v>
      </c>
      <c r="B166" s="140" t="s">
        <v>297</v>
      </c>
      <c r="C166" s="141" t="s">
        <v>187</v>
      </c>
      <c r="D166" s="142"/>
      <c r="E166" s="148">
        <v>2115.1</v>
      </c>
      <c r="F166" s="148">
        <v>2115.1</v>
      </c>
    </row>
    <row r="167" spans="1:6" ht="14.25" customHeight="1" x14ac:dyDescent="0.25">
      <c r="A167" s="139" t="s">
        <v>194</v>
      </c>
      <c r="B167" s="140" t="s">
        <v>297</v>
      </c>
      <c r="C167" s="141" t="s">
        <v>195</v>
      </c>
      <c r="D167" s="142"/>
      <c r="E167" s="148">
        <v>2115.1</v>
      </c>
      <c r="F167" s="148">
        <v>2115.1</v>
      </c>
    </row>
    <row r="168" spans="1:6" x14ac:dyDescent="0.25">
      <c r="A168" s="139" t="s">
        <v>703</v>
      </c>
      <c r="B168" s="140" t="s">
        <v>297</v>
      </c>
      <c r="C168" s="141" t="s">
        <v>195</v>
      </c>
      <c r="D168" s="142" t="s">
        <v>752</v>
      </c>
      <c r="E168" s="148">
        <v>2115.1</v>
      </c>
      <c r="F168" s="148">
        <v>2115.1</v>
      </c>
    </row>
    <row r="169" spans="1:6" ht="31.5" x14ac:dyDescent="0.25">
      <c r="A169" s="139" t="s">
        <v>298</v>
      </c>
      <c r="B169" s="140" t="s">
        <v>299</v>
      </c>
      <c r="C169" s="141" t="s">
        <v>187</v>
      </c>
      <c r="D169" s="142"/>
      <c r="E169" s="148">
        <v>58259.846219999999</v>
      </c>
      <c r="F169" s="148">
        <v>50502.010999999999</v>
      </c>
    </row>
    <row r="170" spans="1:6" ht="31.5" x14ac:dyDescent="0.25">
      <c r="A170" s="139" t="s">
        <v>300</v>
      </c>
      <c r="B170" s="140" t="s">
        <v>301</v>
      </c>
      <c r="C170" s="141" t="s">
        <v>187</v>
      </c>
      <c r="D170" s="142"/>
      <c r="E170" s="148">
        <v>56392.644220000002</v>
      </c>
      <c r="F170" s="148">
        <v>48663.809000000001</v>
      </c>
    </row>
    <row r="171" spans="1:6" x14ac:dyDescent="0.25">
      <c r="A171" s="139" t="s">
        <v>302</v>
      </c>
      <c r="B171" s="140" t="s">
        <v>303</v>
      </c>
      <c r="C171" s="141" t="s">
        <v>187</v>
      </c>
      <c r="D171" s="142"/>
      <c r="E171" s="148">
        <v>2852.9749999999999</v>
      </c>
      <c r="F171" s="148">
        <v>2860.6729999999998</v>
      </c>
    </row>
    <row r="172" spans="1:6" x14ac:dyDescent="0.25">
      <c r="A172" s="139" t="s">
        <v>202</v>
      </c>
      <c r="B172" s="140" t="s">
        <v>305</v>
      </c>
      <c r="C172" s="141" t="s">
        <v>187</v>
      </c>
      <c r="D172" s="142"/>
      <c r="E172" s="148">
        <v>163.01900000000001</v>
      </c>
      <c r="F172" s="148">
        <v>219.71700000000001</v>
      </c>
    </row>
    <row r="173" spans="1:6" ht="44.25" customHeight="1" x14ac:dyDescent="0.25">
      <c r="A173" s="139" t="s">
        <v>208</v>
      </c>
      <c r="B173" s="140" t="s">
        <v>305</v>
      </c>
      <c r="C173" s="141" t="s">
        <v>209</v>
      </c>
      <c r="D173" s="142"/>
      <c r="E173" s="148">
        <v>5.3920000000000003</v>
      </c>
      <c r="F173" s="148">
        <v>5.3920000000000003</v>
      </c>
    </row>
    <row r="174" spans="1:6" x14ac:dyDescent="0.25">
      <c r="A174" s="139" t="s">
        <v>700</v>
      </c>
      <c r="B174" s="140" t="s">
        <v>305</v>
      </c>
      <c r="C174" s="141" t="s">
        <v>209</v>
      </c>
      <c r="D174" s="142" t="s">
        <v>753</v>
      </c>
      <c r="E174" s="148">
        <v>5.3920000000000003</v>
      </c>
      <c r="F174" s="148">
        <v>5.3920000000000003</v>
      </c>
    </row>
    <row r="175" spans="1:6" ht="14.25" customHeight="1" x14ac:dyDescent="0.25">
      <c r="A175" s="139" t="s">
        <v>194</v>
      </c>
      <c r="B175" s="140" t="s">
        <v>305</v>
      </c>
      <c r="C175" s="141" t="s">
        <v>195</v>
      </c>
      <c r="D175" s="142"/>
      <c r="E175" s="148">
        <v>150.19499999999999</v>
      </c>
      <c r="F175" s="148">
        <v>206.893</v>
      </c>
    </row>
    <row r="176" spans="1:6" x14ac:dyDescent="0.25">
      <c r="A176" s="139" t="s">
        <v>700</v>
      </c>
      <c r="B176" s="140" t="s">
        <v>305</v>
      </c>
      <c r="C176" s="141" t="s">
        <v>195</v>
      </c>
      <c r="D176" s="142" t="s">
        <v>753</v>
      </c>
      <c r="E176" s="148">
        <v>150.19499999999999</v>
      </c>
      <c r="F176" s="148">
        <v>206.893</v>
      </c>
    </row>
    <row r="177" spans="1:6" x14ac:dyDescent="0.25">
      <c r="A177" s="139" t="s">
        <v>204</v>
      </c>
      <c r="B177" s="140" t="s">
        <v>305</v>
      </c>
      <c r="C177" s="141" t="s">
        <v>205</v>
      </c>
      <c r="D177" s="142"/>
      <c r="E177" s="148">
        <v>7.4320000000000004</v>
      </c>
      <c r="F177" s="148">
        <v>7.4320000000000004</v>
      </c>
    </row>
    <row r="178" spans="1:6" x14ac:dyDescent="0.25">
      <c r="A178" s="139" t="s">
        <v>700</v>
      </c>
      <c r="B178" s="140" t="s">
        <v>305</v>
      </c>
      <c r="C178" s="141" t="s">
        <v>205</v>
      </c>
      <c r="D178" s="142" t="s">
        <v>753</v>
      </c>
      <c r="E178" s="148">
        <v>7.4320000000000004</v>
      </c>
      <c r="F178" s="148">
        <v>7.4320000000000004</v>
      </c>
    </row>
    <row r="179" spans="1:6" ht="121.5" customHeight="1" x14ac:dyDescent="0.25">
      <c r="A179" s="139" t="s">
        <v>270</v>
      </c>
      <c r="B179" s="140" t="s">
        <v>737</v>
      </c>
      <c r="C179" s="141" t="s">
        <v>187</v>
      </c>
      <c r="D179" s="142"/>
      <c r="E179" s="148">
        <v>2689.9560000000001</v>
      </c>
      <c r="F179" s="148">
        <v>2640.9560000000001</v>
      </c>
    </row>
    <row r="180" spans="1:6" ht="45.75" customHeight="1" x14ac:dyDescent="0.25">
      <c r="A180" s="139" t="s">
        <v>208</v>
      </c>
      <c r="B180" s="140" t="s">
        <v>737</v>
      </c>
      <c r="C180" s="141" t="s">
        <v>209</v>
      </c>
      <c r="D180" s="142"/>
      <c r="E180" s="148">
        <v>2689.9560000000001</v>
      </c>
      <c r="F180" s="148">
        <v>2640.9560000000001</v>
      </c>
    </row>
    <row r="181" spans="1:6" x14ac:dyDescent="0.25">
      <c r="A181" s="139" t="s">
        <v>700</v>
      </c>
      <c r="B181" s="140" t="s">
        <v>737</v>
      </c>
      <c r="C181" s="141" t="s">
        <v>209</v>
      </c>
      <c r="D181" s="142" t="s">
        <v>753</v>
      </c>
      <c r="E181" s="148">
        <v>2689.9560000000001</v>
      </c>
      <c r="F181" s="148">
        <v>2640.9560000000001</v>
      </c>
    </row>
    <row r="182" spans="1:6" x14ac:dyDescent="0.25">
      <c r="A182" s="139" t="s">
        <v>736</v>
      </c>
      <c r="B182" s="140" t="s">
        <v>735</v>
      </c>
      <c r="C182" s="141" t="s">
        <v>187</v>
      </c>
      <c r="D182" s="142"/>
      <c r="E182" s="148">
        <v>22460.224140000002</v>
      </c>
      <c r="F182" s="148">
        <v>22020.866000000002</v>
      </c>
    </row>
    <row r="183" spans="1:6" x14ac:dyDescent="0.25">
      <c r="A183" s="139" t="s">
        <v>202</v>
      </c>
      <c r="B183" s="140" t="s">
        <v>734</v>
      </c>
      <c r="C183" s="141" t="s">
        <v>187</v>
      </c>
      <c r="D183" s="142"/>
      <c r="E183" s="148">
        <v>1227.106</v>
      </c>
      <c r="F183" s="148">
        <v>1370.5050000000001</v>
      </c>
    </row>
    <row r="184" spans="1:6" ht="14.25" customHeight="1" x14ac:dyDescent="0.25">
      <c r="A184" s="139" t="s">
        <v>194</v>
      </c>
      <c r="B184" s="140" t="s">
        <v>734</v>
      </c>
      <c r="C184" s="141" t="s">
        <v>195</v>
      </c>
      <c r="D184" s="142"/>
      <c r="E184" s="148">
        <v>1215.222</v>
      </c>
      <c r="F184" s="148">
        <v>1358.6210000000001</v>
      </c>
    </row>
    <row r="185" spans="1:6" x14ac:dyDescent="0.25">
      <c r="A185" s="139" t="s">
        <v>700</v>
      </c>
      <c r="B185" s="140" t="s">
        <v>734</v>
      </c>
      <c r="C185" s="141" t="s">
        <v>195</v>
      </c>
      <c r="D185" s="142" t="s">
        <v>753</v>
      </c>
      <c r="E185" s="148">
        <v>1215.222</v>
      </c>
      <c r="F185" s="148">
        <v>1358.6210000000001</v>
      </c>
    </row>
    <row r="186" spans="1:6" x14ac:dyDescent="0.25">
      <c r="A186" s="139" t="s">
        <v>204</v>
      </c>
      <c r="B186" s="140" t="s">
        <v>734</v>
      </c>
      <c r="C186" s="141" t="s">
        <v>205</v>
      </c>
      <c r="D186" s="142"/>
      <c r="E186" s="148">
        <v>11.884</v>
      </c>
      <c r="F186" s="148">
        <v>11.884</v>
      </c>
    </row>
    <row r="187" spans="1:6" x14ac:dyDescent="0.25">
      <c r="A187" s="139" t="s">
        <v>700</v>
      </c>
      <c r="B187" s="140" t="s">
        <v>734</v>
      </c>
      <c r="C187" s="141" t="s">
        <v>205</v>
      </c>
      <c r="D187" s="142" t="s">
        <v>753</v>
      </c>
      <c r="E187" s="148">
        <v>11.884</v>
      </c>
      <c r="F187" s="148">
        <v>11.884</v>
      </c>
    </row>
    <row r="188" spans="1:6" ht="47.25" x14ac:dyDescent="0.25">
      <c r="A188" s="139" t="s">
        <v>733</v>
      </c>
      <c r="B188" s="140" t="s">
        <v>732</v>
      </c>
      <c r="C188" s="141" t="s">
        <v>187</v>
      </c>
      <c r="D188" s="142"/>
      <c r="E188" s="148">
        <v>397.7</v>
      </c>
      <c r="F188" s="148">
        <v>397.7</v>
      </c>
    </row>
    <row r="189" spans="1:6" ht="14.25" customHeight="1" x14ac:dyDescent="0.25">
      <c r="A189" s="139" t="s">
        <v>194</v>
      </c>
      <c r="B189" s="140" t="s">
        <v>732</v>
      </c>
      <c r="C189" s="141" t="s">
        <v>195</v>
      </c>
      <c r="D189" s="142"/>
      <c r="E189" s="148">
        <v>397.7</v>
      </c>
      <c r="F189" s="148">
        <v>397.7</v>
      </c>
    </row>
    <row r="190" spans="1:6" x14ac:dyDescent="0.25">
      <c r="A190" s="139" t="s">
        <v>700</v>
      </c>
      <c r="B190" s="140" t="s">
        <v>732</v>
      </c>
      <c r="C190" s="141" t="s">
        <v>195</v>
      </c>
      <c r="D190" s="142" t="s">
        <v>753</v>
      </c>
      <c r="E190" s="148">
        <v>397.7</v>
      </c>
      <c r="F190" s="148">
        <v>397.7</v>
      </c>
    </row>
    <row r="191" spans="1:6" ht="31.5" x14ac:dyDescent="0.25">
      <c r="A191" s="139" t="s">
        <v>315</v>
      </c>
      <c r="B191" s="140" t="s">
        <v>731</v>
      </c>
      <c r="C191" s="141" t="s">
        <v>187</v>
      </c>
      <c r="D191" s="142"/>
      <c r="E191" s="148">
        <v>225.75714000000002</v>
      </c>
      <c r="F191" s="148">
        <v>0</v>
      </c>
    </row>
    <row r="192" spans="1:6" ht="14.25" customHeight="1" x14ac:dyDescent="0.25">
      <c r="A192" s="139" t="s">
        <v>194</v>
      </c>
      <c r="B192" s="140" t="s">
        <v>731</v>
      </c>
      <c r="C192" s="141" t="s">
        <v>195</v>
      </c>
      <c r="D192" s="142"/>
      <c r="E192" s="148">
        <v>225.75714000000002</v>
      </c>
      <c r="F192" s="148">
        <v>0</v>
      </c>
    </row>
    <row r="193" spans="1:6" x14ac:dyDescent="0.25">
      <c r="A193" s="139" t="s">
        <v>700</v>
      </c>
      <c r="B193" s="140" t="s">
        <v>731</v>
      </c>
      <c r="C193" s="141" t="s">
        <v>195</v>
      </c>
      <c r="D193" s="142" t="s">
        <v>753</v>
      </c>
      <c r="E193" s="148">
        <v>225.75714000000002</v>
      </c>
      <c r="F193" s="148">
        <v>0</v>
      </c>
    </row>
    <row r="194" spans="1:6" ht="123.75" customHeight="1" x14ac:dyDescent="0.25">
      <c r="A194" s="139" t="s">
        <v>270</v>
      </c>
      <c r="B194" s="140" t="s">
        <v>729</v>
      </c>
      <c r="C194" s="141" t="s">
        <v>187</v>
      </c>
      <c r="D194" s="142"/>
      <c r="E194" s="148">
        <v>20609.661</v>
      </c>
      <c r="F194" s="148">
        <v>20252.661</v>
      </c>
    </row>
    <row r="195" spans="1:6" ht="44.25" customHeight="1" x14ac:dyDescent="0.25">
      <c r="A195" s="139" t="s">
        <v>208</v>
      </c>
      <c r="B195" s="140" t="s">
        <v>729</v>
      </c>
      <c r="C195" s="141" t="s">
        <v>209</v>
      </c>
      <c r="D195" s="142"/>
      <c r="E195" s="148">
        <v>20609.661</v>
      </c>
      <c r="F195" s="148">
        <v>20252.661</v>
      </c>
    </row>
    <row r="196" spans="1:6" x14ac:dyDescent="0.25">
      <c r="A196" s="139" t="s">
        <v>700</v>
      </c>
      <c r="B196" s="140" t="s">
        <v>729</v>
      </c>
      <c r="C196" s="141" t="s">
        <v>209</v>
      </c>
      <c r="D196" s="142" t="s">
        <v>753</v>
      </c>
      <c r="E196" s="148">
        <v>20609.661</v>
      </c>
      <c r="F196" s="148">
        <v>20252.661</v>
      </c>
    </row>
    <row r="197" spans="1:6" x14ac:dyDescent="0.25">
      <c r="A197" s="139" t="s">
        <v>728</v>
      </c>
      <c r="B197" s="140" t="s">
        <v>727</v>
      </c>
      <c r="C197" s="141" t="s">
        <v>187</v>
      </c>
      <c r="D197" s="142"/>
      <c r="E197" s="148">
        <v>13018.179</v>
      </c>
      <c r="F197" s="148">
        <v>13314.672</v>
      </c>
    </row>
    <row r="198" spans="1:6" ht="31.5" x14ac:dyDescent="0.25">
      <c r="A198" s="139" t="s">
        <v>726</v>
      </c>
      <c r="B198" s="140" t="s">
        <v>725</v>
      </c>
      <c r="C198" s="141" t="s">
        <v>187</v>
      </c>
      <c r="D198" s="142"/>
      <c r="E198" s="148">
        <v>222</v>
      </c>
      <c r="F198" s="148">
        <v>222</v>
      </c>
    </row>
    <row r="199" spans="1:6" ht="14.25" customHeight="1" x14ac:dyDescent="0.25">
      <c r="A199" s="139" t="s">
        <v>194</v>
      </c>
      <c r="B199" s="140" t="s">
        <v>725</v>
      </c>
      <c r="C199" s="141" t="s">
        <v>195</v>
      </c>
      <c r="D199" s="142"/>
      <c r="E199" s="148">
        <v>222</v>
      </c>
      <c r="F199" s="148">
        <v>222</v>
      </c>
    </row>
    <row r="200" spans="1:6" x14ac:dyDescent="0.25">
      <c r="A200" s="139" t="s">
        <v>700</v>
      </c>
      <c r="B200" s="140" t="s">
        <v>725</v>
      </c>
      <c r="C200" s="141" t="s">
        <v>195</v>
      </c>
      <c r="D200" s="142" t="s">
        <v>753</v>
      </c>
      <c r="E200" s="148">
        <v>222</v>
      </c>
      <c r="F200" s="148">
        <v>222</v>
      </c>
    </row>
    <row r="201" spans="1:6" x14ac:dyDescent="0.25">
      <c r="A201" s="139" t="s">
        <v>200</v>
      </c>
      <c r="B201" s="140" t="s">
        <v>306</v>
      </c>
      <c r="C201" s="141" t="s">
        <v>187</v>
      </c>
      <c r="D201" s="142"/>
      <c r="E201" s="148">
        <v>10</v>
      </c>
      <c r="F201" s="148">
        <v>10</v>
      </c>
    </row>
    <row r="202" spans="1:6" ht="14.25" customHeight="1" x14ac:dyDescent="0.25">
      <c r="A202" s="139" t="s">
        <v>194</v>
      </c>
      <c r="B202" s="140" t="s">
        <v>306</v>
      </c>
      <c r="C202" s="141" t="s">
        <v>195</v>
      </c>
      <c r="D202" s="142"/>
      <c r="E202" s="148">
        <v>10</v>
      </c>
      <c r="F202" s="148">
        <v>10</v>
      </c>
    </row>
    <row r="203" spans="1:6" ht="13.5" customHeight="1" x14ac:dyDescent="0.25">
      <c r="A203" s="139" t="s">
        <v>697</v>
      </c>
      <c r="B203" s="140" t="s">
        <v>306</v>
      </c>
      <c r="C203" s="141" t="s">
        <v>195</v>
      </c>
      <c r="D203" s="142" t="s">
        <v>747</v>
      </c>
      <c r="E203" s="148">
        <v>10</v>
      </c>
      <c r="F203" s="148">
        <v>10</v>
      </c>
    </row>
    <row r="204" spans="1:6" x14ac:dyDescent="0.25">
      <c r="A204" s="139" t="s">
        <v>202</v>
      </c>
      <c r="B204" s="140" t="s">
        <v>307</v>
      </c>
      <c r="C204" s="141" t="s">
        <v>187</v>
      </c>
      <c r="D204" s="142"/>
      <c r="E204" s="148">
        <v>540.71400000000006</v>
      </c>
      <c r="F204" s="148">
        <v>975.23699999999997</v>
      </c>
    </row>
    <row r="205" spans="1:6" ht="43.5" customHeight="1" x14ac:dyDescent="0.25">
      <c r="A205" s="139" t="s">
        <v>208</v>
      </c>
      <c r="B205" s="140" t="s">
        <v>307</v>
      </c>
      <c r="C205" s="141" t="s">
        <v>209</v>
      </c>
      <c r="D205" s="142"/>
      <c r="E205" s="148">
        <v>4.1920000000000002</v>
      </c>
      <c r="F205" s="148">
        <v>4.1920000000000002</v>
      </c>
    </row>
    <row r="206" spans="1:6" x14ac:dyDescent="0.25">
      <c r="A206" s="139" t="s">
        <v>700</v>
      </c>
      <c r="B206" s="140" t="s">
        <v>307</v>
      </c>
      <c r="C206" s="141" t="s">
        <v>209</v>
      </c>
      <c r="D206" s="142" t="s">
        <v>753</v>
      </c>
      <c r="E206" s="148">
        <v>4.1920000000000002</v>
      </c>
      <c r="F206" s="148">
        <v>4.1920000000000002</v>
      </c>
    </row>
    <row r="207" spans="1:6" ht="14.25" customHeight="1" x14ac:dyDescent="0.25">
      <c r="A207" s="139" t="s">
        <v>194</v>
      </c>
      <c r="B207" s="140" t="s">
        <v>307</v>
      </c>
      <c r="C207" s="141" t="s">
        <v>195</v>
      </c>
      <c r="D207" s="142"/>
      <c r="E207" s="148">
        <v>514.01</v>
      </c>
      <c r="F207" s="148">
        <v>948.53300000000002</v>
      </c>
    </row>
    <row r="208" spans="1:6" x14ac:dyDescent="0.25">
      <c r="A208" s="139" t="s">
        <v>700</v>
      </c>
      <c r="B208" s="140" t="s">
        <v>307</v>
      </c>
      <c r="C208" s="141" t="s">
        <v>195</v>
      </c>
      <c r="D208" s="142" t="s">
        <v>753</v>
      </c>
      <c r="E208" s="148">
        <v>514.01</v>
      </c>
      <c r="F208" s="148">
        <v>948.53300000000002</v>
      </c>
    </row>
    <row r="209" spans="1:6" x14ac:dyDescent="0.25">
      <c r="A209" s="139" t="s">
        <v>204</v>
      </c>
      <c r="B209" s="140" t="s">
        <v>307</v>
      </c>
      <c r="C209" s="141" t="s">
        <v>205</v>
      </c>
      <c r="D209" s="142"/>
      <c r="E209" s="148">
        <v>22.512</v>
      </c>
      <c r="F209" s="148">
        <v>22.512</v>
      </c>
    </row>
    <row r="210" spans="1:6" x14ac:dyDescent="0.25">
      <c r="A210" s="139" t="s">
        <v>700</v>
      </c>
      <c r="B210" s="140" t="s">
        <v>307</v>
      </c>
      <c r="C210" s="141" t="s">
        <v>205</v>
      </c>
      <c r="D210" s="142" t="s">
        <v>753</v>
      </c>
      <c r="E210" s="148">
        <v>22.512</v>
      </c>
      <c r="F210" s="148">
        <v>22.512</v>
      </c>
    </row>
    <row r="211" spans="1:6" ht="121.5" customHeight="1" x14ac:dyDescent="0.25">
      <c r="A211" s="139" t="s">
        <v>270</v>
      </c>
      <c r="B211" s="140" t="s">
        <v>309</v>
      </c>
      <c r="C211" s="141" t="s">
        <v>187</v>
      </c>
      <c r="D211" s="142"/>
      <c r="E211" s="148">
        <v>12245.465</v>
      </c>
      <c r="F211" s="148">
        <v>12107.434999999999</v>
      </c>
    </row>
    <row r="212" spans="1:6" ht="48.75" customHeight="1" x14ac:dyDescent="0.25">
      <c r="A212" s="139" t="s">
        <v>208</v>
      </c>
      <c r="B212" s="140" t="s">
        <v>309</v>
      </c>
      <c r="C212" s="141" t="s">
        <v>209</v>
      </c>
      <c r="D212" s="142"/>
      <c r="E212" s="148">
        <v>12245.465</v>
      </c>
      <c r="F212" s="148">
        <v>12107.434999999999</v>
      </c>
    </row>
    <row r="213" spans="1:6" x14ac:dyDescent="0.25">
      <c r="A213" s="139" t="s">
        <v>700</v>
      </c>
      <c r="B213" s="140" t="s">
        <v>309</v>
      </c>
      <c r="C213" s="141" t="s">
        <v>209</v>
      </c>
      <c r="D213" s="142" t="s">
        <v>753</v>
      </c>
      <c r="E213" s="148">
        <v>12245.465</v>
      </c>
      <c r="F213" s="148">
        <v>12107.434999999999</v>
      </c>
    </row>
    <row r="214" spans="1:6" ht="31.5" x14ac:dyDescent="0.25">
      <c r="A214" s="139" t="s">
        <v>310</v>
      </c>
      <c r="B214" s="140" t="s">
        <v>311</v>
      </c>
      <c r="C214" s="141" t="s">
        <v>187</v>
      </c>
      <c r="D214" s="142"/>
      <c r="E214" s="148">
        <v>17821.266079999998</v>
      </c>
      <c r="F214" s="148">
        <v>10467.598</v>
      </c>
    </row>
    <row r="215" spans="1:6" x14ac:dyDescent="0.25">
      <c r="A215" s="139" t="s">
        <v>312</v>
      </c>
      <c r="B215" s="140" t="s">
        <v>313</v>
      </c>
      <c r="C215" s="141" t="s">
        <v>187</v>
      </c>
      <c r="D215" s="142"/>
      <c r="E215" s="148">
        <v>21</v>
      </c>
      <c r="F215" s="148">
        <v>21</v>
      </c>
    </row>
    <row r="216" spans="1:6" x14ac:dyDescent="0.25">
      <c r="A216" s="139" t="s">
        <v>243</v>
      </c>
      <c r="B216" s="140">
        <v>6210420010</v>
      </c>
      <c r="C216" s="141" t="s">
        <v>244</v>
      </c>
      <c r="D216" s="142"/>
      <c r="E216" s="148">
        <v>21</v>
      </c>
      <c r="F216" s="148">
        <v>21</v>
      </c>
    </row>
    <row r="217" spans="1:6" x14ac:dyDescent="0.25">
      <c r="A217" s="139" t="s">
        <v>720</v>
      </c>
      <c r="B217" s="140">
        <v>6210420010</v>
      </c>
      <c r="C217" s="141" t="s">
        <v>244</v>
      </c>
      <c r="D217" s="142" t="s">
        <v>750</v>
      </c>
      <c r="E217" s="148">
        <v>21</v>
      </c>
      <c r="F217" s="148">
        <v>21</v>
      </c>
    </row>
    <row r="218" spans="1:6" x14ac:dyDescent="0.25">
      <c r="A218" s="139" t="s">
        <v>202</v>
      </c>
      <c r="B218" s="140" t="s">
        <v>314</v>
      </c>
      <c r="C218" s="141" t="s">
        <v>187</v>
      </c>
      <c r="D218" s="142"/>
      <c r="E218" s="148">
        <v>259.09899999999999</v>
      </c>
      <c r="F218" s="148">
        <v>330.72500000000002</v>
      </c>
    </row>
    <row r="219" spans="1:6" ht="45" customHeight="1" x14ac:dyDescent="0.25">
      <c r="A219" s="139" t="s">
        <v>208</v>
      </c>
      <c r="B219" s="140" t="s">
        <v>314</v>
      </c>
      <c r="C219" s="141" t="s">
        <v>209</v>
      </c>
      <c r="D219" s="142"/>
      <c r="E219" s="148">
        <v>0</v>
      </c>
      <c r="F219" s="148">
        <v>0</v>
      </c>
    </row>
    <row r="220" spans="1:6" x14ac:dyDescent="0.25">
      <c r="A220" s="139" t="s">
        <v>720</v>
      </c>
      <c r="B220" s="140" t="s">
        <v>314</v>
      </c>
      <c r="C220" s="141" t="s">
        <v>209</v>
      </c>
      <c r="D220" s="142" t="s">
        <v>750</v>
      </c>
      <c r="E220" s="148">
        <v>0</v>
      </c>
      <c r="F220" s="148">
        <v>0</v>
      </c>
    </row>
    <row r="221" spans="1:6" ht="14.25" customHeight="1" x14ac:dyDescent="0.25">
      <c r="A221" s="139" t="s">
        <v>194</v>
      </c>
      <c r="B221" s="140" t="s">
        <v>314</v>
      </c>
      <c r="C221" s="141" t="s">
        <v>195</v>
      </c>
      <c r="D221" s="142"/>
      <c r="E221" s="148">
        <v>166.50700000000001</v>
      </c>
      <c r="F221" s="148">
        <v>238.13300000000001</v>
      </c>
    </row>
    <row r="222" spans="1:6" x14ac:dyDescent="0.25">
      <c r="A222" s="139" t="s">
        <v>720</v>
      </c>
      <c r="B222" s="140" t="s">
        <v>314</v>
      </c>
      <c r="C222" s="141" t="s">
        <v>195</v>
      </c>
      <c r="D222" s="142" t="s">
        <v>750</v>
      </c>
      <c r="E222" s="148">
        <v>166.50700000000001</v>
      </c>
      <c r="F222" s="148">
        <v>238.13300000000001</v>
      </c>
    </row>
    <row r="223" spans="1:6" x14ac:dyDescent="0.25">
      <c r="A223" s="139" t="s">
        <v>204</v>
      </c>
      <c r="B223" s="140" t="s">
        <v>314</v>
      </c>
      <c r="C223" s="141" t="s">
        <v>205</v>
      </c>
      <c r="D223" s="142"/>
      <c r="E223" s="148">
        <v>92.591999999999999</v>
      </c>
      <c r="F223" s="148">
        <v>92.591999999999999</v>
      </c>
    </row>
    <row r="224" spans="1:6" x14ac:dyDescent="0.25">
      <c r="A224" s="139" t="s">
        <v>720</v>
      </c>
      <c r="B224" s="140" t="s">
        <v>314</v>
      </c>
      <c r="C224" s="141" t="s">
        <v>205</v>
      </c>
      <c r="D224" s="142" t="s">
        <v>750</v>
      </c>
      <c r="E224" s="148">
        <v>92.591999999999999</v>
      </c>
      <c r="F224" s="148">
        <v>92.591999999999999</v>
      </c>
    </row>
    <row r="225" spans="1:6" ht="31.5" x14ac:dyDescent="0.25">
      <c r="A225" s="139" t="s">
        <v>315</v>
      </c>
      <c r="B225" s="140" t="s">
        <v>316</v>
      </c>
      <c r="C225" s="141" t="s">
        <v>187</v>
      </c>
      <c r="D225" s="142"/>
      <c r="E225" s="148">
        <v>7240.2940799999997</v>
      </c>
      <c r="F225" s="148">
        <v>0</v>
      </c>
    </row>
    <row r="226" spans="1:6" ht="14.25" customHeight="1" x14ac:dyDescent="0.25">
      <c r="A226" s="139" t="s">
        <v>194</v>
      </c>
      <c r="B226" s="140" t="s">
        <v>316</v>
      </c>
      <c r="C226" s="141" t="s">
        <v>195</v>
      </c>
      <c r="D226" s="142"/>
      <c r="E226" s="148">
        <v>7240.2940799999997</v>
      </c>
      <c r="F226" s="148">
        <v>0</v>
      </c>
    </row>
    <row r="227" spans="1:6" x14ac:dyDescent="0.25">
      <c r="A227" s="139" t="s">
        <v>720</v>
      </c>
      <c r="B227" s="140" t="s">
        <v>316</v>
      </c>
      <c r="C227" s="141" t="s">
        <v>195</v>
      </c>
      <c r="D227" s="142" t="s">
        <v>750</v>
      </c>
      <c r="E227" s="148">
        <v>7240.2940799999997</v>
      </c>
      <c r="F227" s="148">
        <v>0</v>
      </c>
    </row>
    <row r="228" spans="1:6" ht="125.25" customHeight="1" x14ac:dyDescent="0.25">
      <c r="A228" s="139" t="s">
        <v>270</v>
      </c>
      <c r="B228" s="140" t="s">
        <v>318</v>
      </c>
      <c r="C228" s="141" t="s">
        <v>187</v>
      </c>
      <c r="D228" s="142"/>
      <c r="E228" s="148">
        <v>10300.873</v>
      </c>
      <c r="F228" s="148">
        <v>10115.873</v>
      </c>
    </row>
    <row r="229" spans="1:6" ht="45.75" customHeight="1" x14ac:dyDescent="0.25">
      <c r="A229" s="139" t="s">
        <v>208</v>
      </c>
      <c r="B229" s="140" t="s">
        <v>318</v>
      </c>
      <c r="C229" s="141" t="s">
        <v>209</v>
      </c>
      <c r="D229" s="142"/>
      <c r="E229" s="148">
        <v>10300.873</v>
      </c>
      <c r="F229" s="148">
        <v>10115.873</v>
      </c>
    </row>
    <row r="230" spans="1:6" x14ac:dyDescent="0.25">
      <c r="A230" s="139" t="s">
        <v>720</v>
      </c>
      <c r="B230" s="140" t="s">
        <v>318</v>
      </c>
      <c r="C230" s="141" t="s">
        <v>209</v>
      </c>
      <c r="D230" s="142" t="s">
        <v>750</v>
      </c>
      <c r="E230" s="148">
        <v>10300.873</v>
      </c>
      <c r="F230" s="148">
        <v>10115.873</v>
      </c>
    </row>
    <row r="231" spans="1:6" ht="31.5" x14ac:dyDescent="0.25">
      <c r="A231" s="139" t="s">
        <v>319</v>
      </c>
      <c r="B231" s="140" t="s">
        <v>320</v>
      </c>
      <c r="C231" s="141" t="s">
        <v>187</v>
      </c>
      <c r="D231" s="142"/>
      <c r="E231" s="148">
        <v>240</v>
      </c>
      <c r="F231" s="148">
        <v>0</v>
      </c>
    </row>
    <row r="232" spans="1:6" x14ac:dyDescent="0.25">
      <c r="A232" s="139" t="s">
        <v>321</v>
      </c>
      <c r="B232" s="140" t="s">
        <v>322</v>
      </c>
      <c r="C232" s="141" t="s">
        <v>187</v>
      </c>
      <c r="D232" s="142"/>
      <c r="E232" s="148">
        <v>240</v>
      </c>
      <c r="F232" s="148">
        <v>0</v>
      </c>
    </row>
    <row r="233" spans="1:6" ht="14.25" customHeight="1" x14ac:dyDescent="0.25">
      <c r="A233" s="139" t="s">
        <v>194</v>
      </c>
      <c r="B233" s="140" t="s">
        <v>322</v>
      </c>
      <c r="C233" s="141" t="s">
        <v>195</v>
      </c>
      <c r="D233" s="142"/>
      <c r="E233" s="148">
        <v>240</v>
      </c>
      <c r="F233" s="148">
        <v>0</v>
      </c>
    </row>
    <row r="234" spans="1:6" x14ac:dyDescent="0.25">
      <c r="A234" s="139" t="s">
        <v>700</v>
      </c>
      <c r="B234" s="140" t="s">
        <v>322</v>
      </c>
      <c r="C234" s="141" t="s">
        <v>195</v>
      </c>
      <c r="D234" s="142" t="s">
        <v>753</v>
      </c>
      <c r="E234" s="148">
        <v>240</v>
      </c>
      <c r="F234" s="148">
        <v>0</v>
      </c>
    </row>
    <row r="235" spans="1:6" ht="31.5" x14ac:dyDescent="0.25">
      <c r="A235" s="139" t="s">
        <v>323</v>
      </c>
      <c r="B235" s="140" t="s">
        <v>324</v>
      </c>
      <c r="C235" s="141" t="s">
        <v>187</v>
      </c>
      <c r="D235" s="142"/>
      <c r="E235" s="148">
        <v>1867.202</v>
      </c>
      <c r="F235" s="148">
        <v>1838.202</v>
      </c>
    </row>
    <row r="236" spans="1:6" x14ac:dyDescent="0.25">
      <c r="A236" s="139" t="s">
        <v>325</v>
      </c>
      <c r="B236" s="140" t="s">
        <v>326</v>
      </c>
      <c r="C236" s="141" t="s">
        <v>187</v>
      </c>
      <c r="D236" s="142"/>
      <c r="E236" s="148">
        <v>1867.202</v>
      </c>
      <c r="F236" s="148">
        <v>1838.202</v>
      </c>
    </row>
    <row r="237" spans="1:6" x14ac:dyDescent="0.25">
      <c r="A237" s="139" t="s">
        <v>327</v>
      </c>
      <c r="B237" s="140" t="s">
        <v>328</v>
      </c>
      <c r="C237" s="141" t="s">
        <v>187</v>
      </c>
      <c r="D237" s="142"/>
      <c r="E237" s="148">
        <v>0.9</v>
      </c>
      <c r="F237" s="148">
        <v>0.9</v>
      </c>
    </row>
    <row r="238" spans="1:6" ht="14.25" customHeight="1" x14ac:dyDescent="0.25">
      <c r="A238" s="139" t="s">
        <v>194</v>
      </c>
      <c r="B238" s="140" t="s">
        <v>328</v>
      </c>
      <c r="C238" s="141" t="s">
        <v>195</v>
      </c>
      <c r="D238" s="142"/>
      <c r="E238" s="148">
        <v>0.9</v>
      </c>
      <c r="F238" s="148">
        <v>0.9</v>
      </c>
    </row>
    <row r="239" spans="1:6" x14ac:dyDescent="0.25">
      <c r="A239" s="139" t="s">
        <v>724</v>
      </c>
      <c r="B239" s="140" t="s">
        <v>328</v>
      </c>
      <c r="C239" s="141" t="s">
        <v>195</v>
      </c>
      <c r="D239" s="142" t="s">
        <v>753</v>
      </c>
      <c r="E239" s="148">
        <v>0.9</v>
      </c>
      <c r="F239" s="148">
        <v>0.9</v>
      </c>
    </row>
    <row r="240" spans="1:6" ht="123.75" customHeight="1" x14ac:dyDescent="0.25">
      <c r="A240" s="139" t="s">
        <v>270</v>
      </c>
      <c r="B240" s="140" t="s">
        <v>329</v>
      </c>
      <c r="C240" s="141" t="s">
        <v>187</v>
      </c>
      <c r="D240" s="142"/>
      <c r="E240" s="148">
        <v>1866.3019999999999</v>
      </c>
      <c r="F240" s="148">
        <v>1837.3019999999999</v>
      </c>
    </row>
    <row r="241" spans="1:6" ht="45" customHeight="1" x14ac:dyDescent="0.25">
      <c r="A241" s="139" t="s">
        <v>208</v>
      </c>
      <c r="B241" s="140" t="s">
        <v>329</v>
      </c>
      <c r="C241" s="141" t="s">
        <v>209</v>
      </c>
      <c r="D241" s="142"/>
      <c r="E241" s="148">
        <v>1866.3019999999999</v>
      </c>
      <c r="F241" s="148">
        <v>1837.3019999999999</v>
      </c>
    </row>
    <row r="242" spans="1:6" x14ac:dyDescent="0.25">
      <c r="A242" s="139" t="s">
        <v>724</v>
      </c>
      <c r="B242" s="140" t="s">
        <v>329</v>
      </c>
      <c r="C242" s="141" t="s">
        <v>209</v>
      </c>
      <c r="D242" s="142" t="s">
        <v>753</v>
      </c>
      <c r="E242" s="148">
        <v>1866.3019999999999</v>
      </c>
      <c r="F242" s="148">
        <v>1837.3019999999999</v>
      </c>
    </row>
    <row r="243" spans="1:6" ht="31.5" customHeight="1" x14ac:dyDescent="0.25">
      <c r="A243" s="139" t="s">
        <v>330</v>
      </c>
      <c r="B243" s="140" t="s">
        <v>331</v>
      </c>
      <c r="C243" s="141" t="s">
        <v>187</v>
      </c>
      <c r="D243" s="142"/>
      <c r="E243" s="148">
        <v>24397.740989999998</v>
      </c>
      <c r="F243" s="148">
        <v>24651.620989999999</v>
      </c>
    </row>
    <row r="244" spans="1:6" ht="31.5" x14ac:dyDescent="0.25">
      <c r="A244" s="139" t="s">
        <v>332</v>
      </c>
      <c r="B244" s="140" t="s">
        <v>333</v>
      </c>
      <c r="C244" s="141" t="s">
        <v>187</v>
      </c>
      <c r="D244" s="142"/>
      <c r="E244" s="148">
        <v>214.54300000000001</v>
      </c>
      <c r="F244" s="148">
        <v>214.54300000000001</v>
      </c>
    </row>
    <row r="245" spans="1:6" ht="47.25" x14ac:dyDescent="0.25">
      <c r="A245" s="139" t="s">
        <v>342</v>
      </c>
      <c r="B245" s="140" t="s">
        <v>343</v>
      </c>
      <c r="C245" s="141" t="s">
        <v>187</v>
      </c>
      <c r="D245" s="142"/>
      <c r="E245" s="148">
        <v>114.54300000000001</v>
      </c>
      <c r="F245" s="148">
        <v>114.54300000000001</v>
      </c>
    </row>
    <row r="246" spans="1:6" ht="31.5" x14ac:dyDescent="0.25">
      <c r="A246" s="139" t="s">
        <v>344</v>
      </c>
      <c r="B246" s="140" t="s">
        <v>345</v>
      </c>
      <c r="C246" s="141" t="s">
        <v>187</v>
      </c>
      <c r="D246" s="142"/>
      <c r="E246" s="148">
        <v>114.54300000000001</v>
      </c>
      <c r="F246" s="148">
        <v>114.54300000000001</v>
      </c>
    </row>
    <row r="247" spans="1:6" ht="14.25" customHeight="1" x14ac:dyDescent="0.25">
      <c r="A247" s="139" t="s">
        <v>194</v>
      </c>
      <c r="B247" s="140" t="s">
        <v>345</v>
      </c>
      <c r="C247" s="141" t="s">
        <v>195</v>
      </c>
      <c r="D247" s="142"/>
      <c r="E247" s="148">
        <v>4.2</v>
      </c>
      <c r="F247" s="148">
        <v>4.2</v>
      </c>
    </row>
    <row r="248" spans="1:6" x14ac:dyDescent="0.25">
      <c r="A248" s="139" t="s">
        <v>691</v>
      </c>
      <c r="B248" s="140" t="s">
        <v>345</v>
      </c>
      <c r="C248" s="141" t="s">
        <v>195</v>
      </c>
      <c r="D248" s="142" t="s">
        <v>754</v>
      </c>
      <c r="E248" s="148">
        <v>4.2</v>
      </c>
      <c r="F248" s="148">
        <v>4.2</v>
      </c>
    </row>
    <row r="249" spans="1:6" x14ac:dyDescent="0.25">
      <c r="A249" s="139" t="s">
        <v>243</v>
      </c>
      <c r="B249" s="140" t="s">
        <v>345</v>
      </c>
      <c r="C249" s="141" t="s">
        <v>244</v>
      </c>
      <c r="D249" s="142"/>
      <c r="E249" s="148">
        <v>110.343</v>
      </c>
      <c r="F249" s="148">
        <v>110.343</v>
      </c>
    </row>
    <row r="250" spans="1:6" x14ac:dyDescent="0.25">
      <c r="A250" s="139" t="s">
        <v>691</v>
      </c>
      <c r="B250" s="140" t="s">
        <v>345</v>
      </c>
      <c r="C250" s="141" t="s">
        <v>244</v>
      </c>
      <c r="D250" s="142" t="s">
        <v>755</v>
      </c>
      <c r="E250" s="148">
        <v>110.343</v>
      </c>
      <c r="F250" s="148">
        <v>110.343</v>
      </c>
    </row>
    <row r="251" spans="1:6" ht="31.5" x14ac:dyDescent="0.25">
      <c r="A251" s="139" t="s">
        <v>346</v>
      </c>
      <c r="B251" s="140" t="s">
        <v>347</v>
      </c>
      <c r="C251" s="141" t="s">
        <v>187</v>
      </c>
      <c r="D251" s="142"/>
      <c r="E251" s="148">
        <v>100</v>
      </c>
      <c r="F251" s="148">
        <v>100</v>
      </c>
    </row>
    <row r="252" spans="1:6" ht="47.25" x14ac:dyDescent="0.25">
      <c r="A252" s="139" t="s">
        <v>348</v>
      </c>
      <c r="B252" s="140" t="s">
        <v>349</v>
      </c>
      <c r="C252" s="141" t="s">
        <v>187</v>
      </c>
      <c r="D252" s="142"/>
      <c r="E252" s="148">
        <v>100</v>
      </c>
      <c r="F252" s="148">
        <v>100</v>
      </c>
    </row>
    <row r="253" spans="1:6" x14ac:dyDescent="0.25">
      <c r="A253" s="139" t="s">
        <v>243</v>
      </c>
      <c r="B253" s="140" t="s">
        <v>349</v>
      </c>
      <c r="C253" s="141" t="s">
        <v>244</v>
      </c>
      <c r="D253" s="142"/>
      <c r="E253" s="148">
        <v>100</v>
      </c>
      <c r="F253" s="148">
        <v>100</v>
      </c>
    </row>
    <row r="254" spans="1:6" x14ac:dyDescent="0.25">
      <c r="A254" s="139" t="s">
        <v>691</v>
      </c>
      <c r="B254" s="140" t="s">
        <v>349</v>
      </c>
      <c r="C254" s="141" t="s">
        <v>244</v>
      </c>
      <c r="D254" s="142" t="s">
        <v>754</v>
      </c>
      <c r="E254" s="148">
        <v>100</v>
      </c>
      <c r="F254" s="148">
        <v>100</v>
      </c>
    </row>
    <row r="255" spans="1:6" ht="31.5" x14ac:dyDescent="0.25">
      <c r="A255" s="139" t="s">
        <v>350</v>
      </c>
      <c r="B255" s="140" t="s">
        <v>351</v>
      </c>
      <c r="C255" s="141" t="s">
        <v>187</v>
      </c>
      <c r="D255" s="142"/>
      <c r="E255" s="148">
        <v>4163.6000000000004</v>
      </c>
      <c r="F255" s="148">
        <v>4238.75</v>
      </c>
    </row>
    <row r="256" spans="1:6" ht="31.5" x14ac:dyDescent="0.25">
      <c r="A256" s="139" t="s">
        <v>352</v>
      </c>
      <c r="B256" s="140" t="s">
        <v>353</v>
      </c>
      <c r="C256" s="141" t="s">
        <v>187</v>
      </c>
      <c r="D256" s="142"/>
      <c r="E256" s="148">
        <v>1880.8</v>
      </c>
      <c r="F256" s="148">
        <v>1955.95</v>
      </c>
    </row>
    <row r="257" spans="1:6" ht="47.25" x14ac:dyDescent="0.25">
      <c r="A257" s="139" t="s">
        <v>354</v>
      </c>
      <c r="B257" s="140" t="s">
        <v>355</v>
      </c>
      <c r="C257" s="141" t="s">
        <v>187</v>
      </c>
      <c r="D257" s="142"/>
      <c r="E257" s="148">
        <v>1880.8</v>
      </c>
      <c r="F257" s="148">
        <v>1955.95</v>
      </c>
    </row>
    <row r="258" spans="1:6" ht="14.25" customHeight="1" x14ac:dyDescent="0.25">
      <c r="A258" s="139" t="s">
        <v>194</v>
      </c>
      <c r="B258" s="140" t="s">
        <v>355</v>
      </c>
      <c r="C258" s="141" t="s">
        <v>195</v>
      </c>
      <c r="D258" s="142"/>
      <c r="E258" s="148">
        <v>1880.8</v>
      </c>
      <c r="F258" s="148">
        <v>1955.95</v>
      </c>
    </row>
    <row r="259" spans="1:6" x14ac:dyDescent="0.25">
      <c r="A259" s="139" t="s">
        <v>723</v>
      </c>
      <c r="B259" s="140" t="s">
        <v>355</v>
      </c>
      <c r="C259" s="141" t="s">
        <v>195</v>
      </c>
      <c r="D259" s="142" t="s">
        <v>756</v>
      </c>
      <c r="E259" s="148">
        <v>1880.8</v>
      </c>
      <c r="F259" s="148">
        <v>1955.95</v>
      </c>
    </row>
    <row r="260" spans="1:6" ht="31.5" x14ac:dyDescent="0.25">
      <c r="A260" s="139" t="s">
        <v>356</v>
      </c>
      <c r="B260" s="140" t="s">
        <v>357</v>
      </c>
      <c r="C260" s="141" t="s">
        <v>187</v>
      </c>
      <c r="D260" s="142"/>
      <c r="E260" s="148">
        <v>2282.8000000000002</v>
      </c>
      <c r="F260" s="148">
        <v>2282.8000000000002</v>
      </c>
    </row>
    <row r="261" spans="1:6" ht="63" x14ac:dyDescent="0.25">
      <c r="A261" s="139" t="s">
        <v>358</v>
      </c>
      <c r="B261" s="140" t="s">
        <v>359</v>
      </c>
      <c r="C261" s="141" t="s">
        <v>187</v>
      </c>
      <c r="D261" s="142"/>
      <c r="E261" s="148">
        <v>2282.8000000000002</v>
      </c>
      <c r="F261" s="148">
        <v>2282.8000000000002</v>
      </c>
    </row>
    <row r="262" spans="1:6" ht="14.25" customHeight="1" x14ac:dyDescent="0.25">
      <c r="A262" s="139" t="s">
        <v>194</v>
      </c>
      <c r="B262" s="140" t="s">
        <v>359</v>
      </c>
      <c r="C262" s="141" t="s">
        <v>195</v>
      </c>
      <c r="D262" s="142"/>
      <c r="E262" s="148">
        <v>2282.8000000000002</v>
      </c>
      <c r="F262" s="148">
        <v>2282.8000000000002</v>
      </c>
    </row>
    <row r="263" spans="1:6" x14ac:dyDescent="0.25">
      <c r="A263" s="139" t="s">
        <v>722</v>
      </c>
      <c r="B263" s="140" t="s">
        <v>359</v>
      </c>
      <c r="C263" s="141" t="s">
        <v>195</v>
      </c>
      <c r="D263" s="142" t="s">
        <v>757</v>
      </c>
      <c r="E263" s="148">
        <v>2282.8000000000002</v>
      </c>
      <c r="F263" s="148">
        <v>2282.8000000000002</v>
      </c>
    </row>
    <row r="264" spans="1:6" ht="47.25" x14ac:dyDescent="0.25">
      <c r="A264" s="139" t="s">
        <v>360</v>
      </c>
      <c r="B264" s="140" t="s">
        <v>361</v>
      </c>
      <c r="C264" s="141" t="s">
        <v>187</v>
      </c>
      <c r="D264" s="142"/>
      <c r="E264" s="148">
        <v>264.18</v>
      </c>
      <c r="F264" s="148">
        <v>504</v>
      </c>
    </row>
    <row r="265" spans="1:6" ht="31.5" x14ac:dyDescent="0.25">
      <c r="A265" s="139" t="s">
        <v>362</v>
      </c>
      <c r="B265" s="140" t="s">
        <v>363</v>
      </c>
      <c r="C265" s="141" t="s">
        <v>187</v>
      </c>
      <c r="D265" s="142"/>
      <c r="E265" s="148">
        <v>261.18</v>
      </c>
      <c r="F265" s="148">
        <v>501</v>
      </c>
    </row>
    <row r="266" spans="1:6" ht="47.25" x14ac:dyDescent="0.25">
      <c r="A266" s="139" t="s">
        <v>287</v>
      </c>
      <c r="B266" s="140" t="s">
        <v>364</v>
      </c>
      <c r="C266" s="141" t="s">
        <v>187</v>
      </c>
      <c r="D266" s="142"/>
      <c r="E266" s="148">
        <v>261.18</v>
      </c>
      <c r="F266" s="148">
        <v>501</v>
      </c>
    </row>
    <row r="267" spans="1:6" ht="14.25" customHeight="1" x14ac:dyDescent="0.25">
      <c r="A267" s="139" t="s">
        <v>194</v>
      </c>
      <c r="B267" s="140" t="s">
        <v>364</v>
      </c>
      <c r="C267" s="141" t="s">
        <v>195</v>
      </c>
      <c r="D267" s="142"/>
      <c r="E267" s="148">
        <v>261.18</v>
      </c>
      <c r="F267" s="148">
        <v>501</v>
      </c>
    </row>
    <row r="268" spans="1:6" x14ac:dyDescent="0.25">
      <c r="A268" s="139" t="s">
        <v>721</v>
      </c>
      <c r="B268" s="140" t="s">
        <v>364</v>
      </c>
      <c r="C268" s="141" t="s">
        <v>195</v>
      </c>
      <c r="D268" s="142" t="s">
        <v>746</v>
      </c>
      <c r="E268" s="148">
        <v>144.22499999999999</v>
      </c>
      <c r="F268" s="148">
        <v>20</v>
      </c>
    </row>
    <row r="269" spans="1:6" x14ac:dyDescent="0.25">
      <c r="A269" s="139" t="s">
        <v>693</v>
      </c>
      <c r="B269" s="140" t="s">
        <v>364</v>
      </c>
      <c r="C269" s="141" t="s">
        <v>195</v>
      </c>
      <c r="D269" s="142" t="s">
        <v>748</v>
      </c>
      <c r="E269" s="148">
        <v>84.254999999999995</v>
      </c>
      <c r="F269" s="148">
        <v>470</v>
      </c>
    </row>
    <row r="270" spans="1:6" x14ac:dyDescent="0.25">
      <c r="A270" s="139" t="s">
        <v>720</v>
      </c>
      <c r="B270" s="140" t="s">
        <v>364</v>
      </c>
      <c r="C270" s="141" t="s">
        <v>195</v>
      </c>
      <c r="D270" s="142" t="s">
        <v>750</v>
      </c>
      <c r="E270" s="148">
        <v>0</v>
      </c>
      <c r="F270" s="148">
        <v>11</v>
      </c>
    </row>
    <row r="271" spans="1:6" x14ac:dyDescent="0.25">
      <c r="A271" s="139" t="s">
        <v>708</v>
      </c>
      <c r="B271" s="140" t="s">
        <v>364</v>
      </c>
      <c r="C271" s="141" t="s">
        <v>195</v>
      </c>
      <c r="D271" s="142" t="s">
        <v>751</v>
      </c>
      <c r="E271" s="148">
        <v>0.7</v>
      </c>
      <c r="F271" s="148">
        <v>0</v>
      </c>
    </row>
    <row r="272" spans="1:6" x14ac:dyDescent="0.25">
      <c r="A272" s="139" t="s">
        <v>700</v>
      </c>
      <c r="B272" s="140" t="s">
        <v>364</v>
      </c>
      <c r="C272" s="141" t="s">
        <v>195</v>
      </c>
      <c r="D272" s="142" t="s">
        <v>753</v>
      </c>
      <c r="E272" s="148">
        <v>32</v>
      </c>
      <c r="F272" s="148">
        <v>0</v>
      </c>
    </row>
    <row r="273" spans="1:6" ht="47.25" x14ac:dyDescent="0.25">
      <c r="A273" s="139" t="s">
        <v>365</v>
      </c>
      <c r="B273" s="140" t="s">
        <v>366</v>
      </c>
      <c r="C273" s="141" t="s">
        <v>187</v>
      </c>
      <c r="D273" s="142"/>
      <c r="E273" s="148">
        <v>3</v>
      </c>
      <c r="F273" s="148">
        <v>3</v>
      </c>
    </row>
    <row r="274" spans="1:6" ht="47.25" x14ac:dyDescent="0.25">
      <c r="A274" s="139" t="s">
        <v>287</v>
      </c>
      <c r="B274" s="140" t="s">
        <v>367</v>
      </c>
      <c r="C274" s="141" t="s">
        <v>187</v>
      </c>
      <c r="D274" s="142"/>
      <c r="E274" s="148">
        <v>3</v>
      </c>
      <c r="F274" s="148">
        <v>3</v>
      </c>
    </row>
    <row r="275" spans="1:6" ht="14.25" customHeight="1" x14ac:dyDescent="0.25">
      <c r="A275" s="139" t="s">
        <v>194</v>
      </c>
      <c r="B275" s="140" t="s">
        <v>367</v>
      </c>
      <c r="C275" s="141" t="s">
        <v>195</v>
      </c>
      <c r="D275" s="142"/>
      <c r="E275" s="148">
        <v>3</v>
      </c>
      <c r="F275" s="148">
        <v>3</v>
      </c>
    </row>
    <row r="276" spans="1:6" ht="47.25" x14ac:dyDescent="0.25">
      <c r="A276" s="139" t="s">
        <v>709</v>
      </c>
      <c r="B276" s="140" t="s">
        <v>367</v>
      </c>
      <c r="C276" s="141" t="s">
        <v>195</v>
      </c>
      <c r="D276" s="142" t="s">
        <v>758</v>
      </c>
      <c r="E276" s="148">
        <v>3</v>
      </c>
      <c r="F276" s="148">
        <v>3</v>
      </c>
    </row>
    <row r="277" spans="1:6" ht="31.5" x14ac:dyDescent="0.25">
      <c r="A277" s="139" t="s">
        <v>368</v>
      </c>
      <c r="B277" s="140" t="s">
        <v>369</v>
      </c>
      <c r="C277" s="141" t="s">
        <v>187</v>
      </c>
      <c r="D277" s="142"/>
      <c r="E277" s="148">
        <v>19755.417989999998</v>
      </c>
      <c r="F277" s="148">
        <v>19694.327989999998</v>
      </c>
    </row>
    <row r="278" spans="1:6" ht="31.5" x14ac:dyDescent="0.25">
      <c r="A278" s="139" t="s">
        <v>370</v>
      </c>
      <c r="B278" s="140" t="s">
        <v>371</v>
      </c>
      <c r="C278" s="141" t="s">
        <v>187</v>
      </c>
      <c r="D278" s="142"/>
      <c r="E278" s="148">
        <v>7739.5179900000003</v>
      </c>
      <c r="F278" s="148">
        <v>7678.4279900000001</v>
      </c>
    </row>
    <row r="279" spans="1:6" x14ac:dyDescent="0.25">
      <c r="A279" s="139" t="s">
        <v>281</v>
      </c>
      <c r="B279" s="140" t="s">
        <v>372</v>
      </c>
      <c r="C279" s="141" t="s">
        <v>187</v>
      </c>
      <c r="D279" s="142"/>
      <c r="E279" s="148">
        <v>762.55699000000004</v>
      </c>
      <c r="F279" s="148">
        <v>833.46699000000001</v>
      </c>
    </row>
    <row r="280" spans="1:6" ht="45.75" customHeight="1" x14ac:dyDescent="0.25">
      <c r="A280" s="139" t="s">
        <v>208</v>
      </c>
      <c r="B280" s="140" t="s">
        <v>372</v>
      </c>
      <c r="C280" s="141" t="s">
        <v>209</v>
      </c>
      <c r="D280" s="142"/>
      <c r="E280" s="148">
        <v>738.36898999999994</v>
      </c>
      <c r="F280" s="148">
        <v>738.36898999999994</v>
      </c>
    </row>
    <row r="281" spans="1:6" x14ac:dyDescent="0.25">
      <c r="A281" s="139" t="s">
        <v>719</v>
      </c>
      <c r="B281" s="140" t="s">
        <v>372</v>
      </c>
      <c r="C281" s="141" t="s">
        <v>209</v>
      </c>
      <c r="D281" s="142" t="s">
        <v>759</v>
      </c>
      <c r="E281" s="148">
        <v>738.36898999999994</v>
      </c>
      <c r="F281" s="148">
        <v>738.36898999999994</v>
      </c>
    </row>
    <row r="282" spans="1:6" ht="14.25" customHeight="1" x14ac:dyDescent="0.25">
      <c r="A282" s="139" t="s">
        <v>194</v>
      </c>
      <c r="B282" s="140" t="s">
        <v>372</v>
      </c>
      <c r="C282" s="141" t="s">
        <v>195</v>
      </c>
      <c r="D282" s="142"/>
      <c r="E282" s="148">
        <v>24.187999999999999</v>
      </c>
      <c r="F282" s="148">
        <v>95.097999999999999</v>
      </c>
    </row>
    <row r="283" spans="1:6" x14ac:dyDescent="0.25">
      <c r="A283" s="139" t="s">
        <v>719</v>
      </c>
      <c r="B283" s="140" t="s">
        <v>372</v>
      </c>
      <c r="C283" s="141" t="s">
        <v>195</v>
      </c>
      <c r="D283" s="142" t="s">
        <v>759</v>
      </c>
      <c r="E283" s="148">
        <v>24.187999999999999</v>
      </c>
      <c r="F283" s="148">
        <v>95.097999999999999</v>
      </c>
    </row>
    <row r="284" spans="1:6" ht="120" customHeight="1" x14ac:dyDescent="0.25">
      <c r="A284" s="139" t="s">
        <v>270</v>
      </c>
      <c r="B284" s="140" t="s">
        <v>373</v>
      </c>
      <c r="C284" s="141" t="s">
        <v>187</v>
      </c>
      <c r="D284" s="142"/>
      <c r="E284" s="148">
        <v>6976.9610000000002</v>
      </c>
      <c r="F284" s="148">
        <v>6844.9610000000002</v>
      </c>
    </row>
    <row r="285" spans="1:6" ht="46.5" customHeight="1" x14ac:dyDescent="0.25">
      <c r="A285" s="139" t="s">
        <v>208</v>
      </c>
      <c r="B285" s="140" t="s">
        <v>373</v>
      </c>
      <c r="C285" s="141" t="s">
        <v>209</v>
      </c>
      <c r="D285" s="142"/>
      <c r="E285" s="148">
        <v>6976.9610000000002</v>
      </c>
      <c r="F285" s="148">
        <v>6844.9610000000002</v>
      </c>
    </row>
    <row r="286" spans="1:6" x14ac:dyDescent="0.25">
      <c r="A286" s="139" t="s">
        <v>719</v>
      </c>
      <c r="B286" s="140" t="s">
        <v>373</v>
      </c>
      <c r="C286" s="141" t="s">
        <v>209</v>
      </c>
      <c r="D286" s="142" t="s">
        <v>759</v>
      </c>
      <c r="E286" s="148">
        <v>6976.9610000000002</v>
      </c>
      <c r="F286" s="148">
        <v>6844.9610000000002</v>
      </c>
    </row>
    <row r="287" spans="1:6" ht="31.5" x14ac:dyDescent="0.25">
      <c r="A287" s="139" t="s">
        <v>374</v>
      </c>
      <c r="B287" s="140" t="s">
        <v>375</v>
      </c>
      <c r="C287" s="141" t="s">
        <v>187</v>
      </c>
      <c r="D287" s="142"/>
      <c r="E287" s="148">
        <v>12015.9</v>
      </c>
      <c r="F287" s="148">
        <v>12015.9</v>
      </c>
    </row>
    <row r="288" spans="1:6" ht="27.75" customHeight="1" x14ac:dyDescent="0.25">
      <c r="A288" s="139" t="s">
        <v>376</v>
      </c>
      <c r="B288" s="140" t="s">
        <v>377</v>
      </c>
      <c r="C288" s="141" t="s">
        <v>187</v>
      </c>
      <c r="D288" s="142"/>
      <c r="E288" s="148">
        <v>12015.9</v>
      </c>
      <c r="F288" s="148">
        <v>12015.9</v>
      </c>
    </row>
    <row r="289" spans="1:6" ht="45" customHeight="1" x14ac:dyDescent="0.25">
      <c r="A289" s="139" t="s">
        <v>208</v>
      </c>
      <c r="B289" s="140" t="s">
        <v>377</v>
      </c>
      <c r="C289" s="141" t="s">
        <v>209</v>
      </c>
      <c r="D289" s="142"/>
      <c r="E289" s="148">
        <v>1128</v>
      </c>
      <c r="F289" s="148">
        <v>1128</v>
      </c>
    </row>
    <row r="290" spans="1:6" x14ac:dyDescent="0.25">
      <c r="A290" s="139" t="s">
        <v>719</v>
      </c>
      <c r="B290" s="140" t="s">
        <v>377</v>
      </c>
      <c r="C290" s="141" t="s">
        <v>209</v>
      </c>
      <c r="D290" s="142" t="s">
        <v>759</v>
      </c>
      <c r="E290" s="148">
        <v>1128</v>
      </c>
      <c r="F290" s="148">
        <v>1128</v>
      </c>
    </row>
    <row r="291" spans="1:6" ht="14.25" customHeight="1" x14ac:dyDescent="0.25">
      <c r="A291" s="139" t="s">
        <v>194</v>
      </c>
      <c r="B291" s="140" t="s">
        <v>377</v>
      </c>
      <c r="C291" s="141" t="s">
        <v>195</v>
      </c>
      <c r="D291" s="142"/>
      <c r="E291" s="148">
        <v>56.4</v>
      </c>
      <c r="F291" s="148">
        <v>56.4</v>
      </c>
    </row>
    <row r="292" spans="1:6" x14ac:dyDescent="0.25">
      <c r="A292" s="139" t="s">
        <v>719</v>
      </c>
      <c r="B292" s="140" t="s">
        <v>377</v>
      </c>
      <c r="C292" s="141" t="s">
        <v>195</v>
      </c>
      <c r="D292" s="142" t="s">
        <v>759</v>
      </c>
      <c r="E292" s="148">
        <v>56.4</v>
      </c>
      <c r="F292" s="148">
        <v>56.4</v>
      </c>
    </row>
    <row r="293" spans="1:6" x14ac:dyDescent="0.25">
      <c r="A293" s="139" t="s">
        <v>243</v>
      </c>
      <c r="B293" s="140" t="s">
        <v>377</v>
      </c>
      <c r="C293" s="141" t="s">
        <v>244</v>
      </c>
      <c r="D293" s="142"/>
      <c r="E293" s="148">
        <v>10831.5</v>
      </c>
      <c r="F293" s="148">
        <v>10831.5</v>
      </c>
    </row>
    <row r="294" spans="1:6" x14ac:dyDescent="0.25">
      <c r="A294" s="139" t="s">
        <v>704</v>
      </c>
      <c r="B294" s="140" t="s">
        <v>377</v>
      </c>
      <c r="C294" s="141" t="s">
        <v>244</v>
      </c>
      <c r="D294" s="142" t="s">
        <v>760</v>
      </c>
      <c r="E294" s="148">
        <v>10831.5</v>
      </c>
      <c r="F294" s="148">
        <v>10831.5</v>
      </c>
    </row>
    <row r="295" spans="1:6" ht="31.5" x14ac:dyDescent="0.25">
      <c r="A295" s="139" t="s">
        <v>388</v>
      </c>
      <c r="B295" s="140" t="s">
        <v>389</v>
      </c>
      <c r="C295" s="141" t="s">
        <v>187</v>
      </c>
      <c r="D295" s="142"/>
      <c r="E295" s="148">
        <v>150311.42045999999</v>
      </c>
      <c r="F295" s="148">
        <v>151112.87846000001</v>
      </c>
    </row>
    <row r="296" spans="1:6" ht="47.25" x14ac:dyDescent="0.25">
      <c r="A296" s="139" t="s">
        <v>390</v>
      </c>
      <c r="B296" s="140" t="s">
        <v>391</v>
      </c>
      <c r="C296" s="141" t="s">
        <v>187</v>
      </c>
      <c r="D296" s="142"/>
      <c r="E296" s="148">
        <v>43894.820460000003</v>
      </c>
      <c r="F296" s="148">
        <v>43587.978459999998</v>
      </c>
    </row>
    <row r="297" spans="1:6" ht="63" x14ac:dyDescent="0.25">
      <c r="A297" s="139" t="s">
        <v>392</v>
      </c>
      <c r="B297" s="140" t="s">
        <v>393</v>
      </c>
      <c r="C297" s="141" t="s">
        <v>187</v>
      </c>
      <c r="D297" s="142"/>
      <c r="E297" s="148">
        <v>43710.78946</v>
      </c>
      <c r="F297" s="148">
        <v>43211.256460000004</v>
      </c>
    </row>
    <row r="298" spans="1:6" x14ac:dyDescent="0.25">
      <c r="A298" s="139" t="s">
        <v>200</v>
      </c>
      <c r="B298" s="140" t="s">
        <v>394</v>
      </c>
      <c r="C298" s="141" t="s">
        <v>187</v>
      </c>
      <c r="D298" s="142"/>
      <c r="E298" s="148">
        <v>30</v>
      </c>
      <c r="F298" s="148">
        <v>15</v>
      </c>
    </row>
    <row r="299" spans="1:6" ht="14.25" customHeight="1" x14ac:dyDescent="0.25">
      <c r="A299" s="139" t="s">
        <v>194</v>
      </c>
      <c r="B299" s="140" t="s">
        <v>394</v>
      </c>
      <c r="C299" s="141" t="s">
        <v>195</v>
      </c>
      <c r="D299" s="142"/>
      <c r="E299" s="148">
        <v>30</v>
      </c>
      <c r="F299" s="148">
        <v>15</v>
      </c>
    </row>
    <row r="300" spans="1:6" ht="18" customHeight="1" x14ac:dyDescent="0.25">
      <c r="A300" s="139" t="s">
        <v>697</v>
      </c>
      <c r="B300" s="140" t="s">
        <v>394</v>
      </c>
      <c r="C300" s="141" t="s">
        <v>195</v>
      </c>
      <c r="D300" s="142" t="s">
        <v>747</v>
      </c>
      <c r="E300" s="148">
        <v>30</v>
      </c>
      <c r="F300" s="148">
        <v>15</v>
      </c>
    </row>
    <row r="301" spans="1:6" x14ac:dyDescent="0.25">
      <c r="A301" s="139" t="s">
        <v>327</v>
      </c>
      <c r="B301" s="140" t="s">
        <v>395</v>
      </c>
      <c r="C301" s="141" t="s">
        <v>187</v>
      </c>
      <c r="D301" s="142"/>
      <c r="E301" s="148">
        <v>3481.7484599999998</v>
      </c>
      <c r="F301" s="148">
        <v>3599.1284599999999</v>
      </c>
    </row>
    <row r="302" spans="1:6" ht="44.25" customHeight="1" x14ac:dyDescent="0.25">
      <c r="A302" s="139" t="s">
        <v>208</v>
      </c>
      <c r="B302" s="140" t="s">
        <v>395</v>
      </c>
      <c r="C302" s="141" t="s">
        <v>209</v>
      </c>
      <c r="D302" s="142"/>
      <c r="E302" s="148">
        <v>1375.7644599999999</v>
      </c>
      <c r="F302" s="148">
        <v>1375.7644599999999</v>
      </c>
    </row>
    <row r="303" spans="1:6" ht="31.5" x14ac:dyDescent="0.25">
      <c r="A303" s="139" t="s">
        <v>696</v>
      </c>
      <c r="B303" s="140" t="s">
        <v>395</v>
      </c>
      <c r="C303" s="141" t="s">
        <v>209</v>
      </c>
      <c r="D303" s="142" t="s">
        <v>763</v>
      </c>
      <c r="E303" s="148">
        <v>1375.7644599999999</v>
      </c>
      <c r="F303" s="148">
        <v>1375.7644599999999</v>
      </c>
    </row>
    <row r="304" spans="1:6" ht="14.25" customHeight="1" x14ac:dyDescent="0.25">
      <c r="A304" s="139" t="s">
        <v>194</v>
      </c>
      <c r="B304" s="140" t="s">
        <v>395</v>
      </c>
      <c r="C304" s="141" t="s">
        <v>195</v>
      </c>
      <c r="D304" s="142"/>
      <c r="E304" s="148">
        <v>2105.9839999999999</v>
      </c>
      <c r="F304" s="148">
        <v>2223.364</v>
      </c>
    </row>
    <row r="305" spans="1:6" ht="31.5" x14ac:dyDescent="0.25">
      <c r="A305" s="139" t="s">
        <v>696</v>
      </c>
      <c r="B305" s="140" t="s">
        <v>395</v>
      </c>
      <c r="C305" s="141" t="s">
        <v>195</v>
      </c>
      <c r="D305" s="142" t="s">
        <v>763</v>
      </c>
      <c r="E305" s="148">
        <v>2105.9839999999999</v>
      </c>
      <c r="F305" s="148">
        <v>2223.364</v>
      </c>
    </row>
    <row r="306" spans="1:6" x14ac:dyDescent="0.25">
      <c r="A306" s="139" t="s">
        <v>202</v>
      </c>
      <c r="B306" s="140" t="s">
        <v>396</v>
      </c>
      <c r="C306" s="141" t="s">
        <v>187</v>
      </c>
      <c r="D306" s="142"/>
      <c r="E306" s="148">
        <v>1254.0909999999999</v>
      </c>
      <c r="F306" s="148">
        <v>1274.0029999999999</v>
      </c>
    </row>
    <row r="307" spans="1:6" ht="14.25" customHeight="1" x14ac:dyDescent="0.25">
      <c r="A307" s="139" t="s">
        <v>194</v>
      </c>
      <c r="B307" s="140" t="s">
        <v>396</v>
      </c>
      <c r="C307" s="141" t="s">
        <v>195</v>
      </c>
      <c r="D307" s="142"/>
      <c r="E307" s="148">
        <v>1254.0909999999999</v>
      </c>
      <c r="F307" s="148">
        <v>1274.0029999999999</v>
      </c>
    </row>
    <row r="308" spans="1:6" x14ac:dyDescent="0.25">
      <c r="A308" s="139" t="s">
        <v>691</v>
      </c>
      <c r="B308" s="140" t="s">
        <v>396</v>
      </c>
      <c r="C308" s="141" t="s">
        <v>195</v>
      </c>
      <c r="D308" s="142" t="s">
        <v>754</v>
      </c>
      <c r="E308" s="148">
        <v>1254.0909999999999</v>
      </c>
      <c r="F308" s="148">
        <v>1274.0029999999999</v>
      </c>
    </row>
    <row r="309" spans="1:6" ht="63" x14ac:dyDescent="0.25">
      <c r="A309" s="139" t="s">
        <v>397</v>
      </c>
      <c r="B309" s="140" t="s">
        <v>398</v>
      </c>
      <c r="C309" s="141" t="s">
        <v>187</v>
      </c>
      <c r="D309" s="142"/>
      <c r="E309" s="148">
        <v>40.5</v>
      </c>
      <c r="F309" s="148">
        <v>40.9</v>
      </c>
    </row>
    <row r="310" spans="1:6" ht="44.25" customHeight="1" x14ac:dyDescent="0.25">
      <c r="A310" s="139" t="s">
        <v>208</v>
      </c>
      <c r="B310" s="140" t="s">
        <v>398</v>
      </c>
      <c r="C310" s="141" t="s">
        <v>209</v>
      </c>
      <c r="D310" s="142"/>
      <c r="E310" s="148">
        <v>40.5</v>
      </c>
      <c r="F310" s="148">
        <v>40.9</v>
      </c>
    </row>
    <row r="311" spans="1:6" ht="31.5" x14ac:dyDescent="0.25">
      <c r="A311" s="139" t="s">
        <v>696</v>
      </c>
      <c r="B311" s="140" t="s">
        <v>398</v>
      </c>
      <c r="C311" s="141" t="s">
        <v>209</v>
      </c>
      <c r="D311" s="142" t="s">
        <v>763</v>
      </c>
      <c r="E311" s="148">
        <v>40.5</v>
      </c>
      <c r="F311" s="148">
        <v>40.9</v>
      </c>
    </row>
    <row r="312" spans="1:6" ht="122.25" customHeight="1" x14ac:dyDescent="0.25">
      <c r="A312" s="139" t="s">
        <v>270</v>
      </c>
      <c r="B312" s="140" t="s">
        <v>399</v>
      </c>
      <c r="C312" s="141" t="s">
        <v>187</v>
      </c>
      <c r="D312" s="142"/>
      <c r="E312" s="148">
        <v>38904.449999999997</v>
      </c>
      <c r="F312" s="148">
        <v>38282.224999999999</v>
      </c>
    </row>
    <row r="313" spans="1:6" ht="45.75" customHeight="1" x14ac:dyDescent="0.25">
      <c r="A313" s="139" t="s">
        <v>208</v>
      </c>
      <c r="B313" s="140" t="s">
        <v>399</v>
      </c>
      <c r="C313" s="141" t="s">
        <v>209</v>
      </c>
      <c r="D313" s="142"/>
      <c r="E313" s="148">
        <v>38904.449999999997</v>
      </c>
      <c r="F313" s="148">
        <v>38282.224999999999</v>
      </c>
    </row>
    <row r="314" spans="1:6" x14ac:dyDescent="0.25">
      <c r="A314" s="139" t="s">
        <v>691</v>
      </c>
      <c r="B314" s="140" t="s">
        <v>399</v>
      </c>
      <c r="C314" s="141" t="s">
        <v>209</v>
      </c>
      <c r="D314" s="142" t="s">
        <v>754</v>
      </c>
      <c r="E314" s="148">
        <f t="shared" ref="E314:F314" si="0">24569.993+E315</f>
        <v>31753.850999999999</v>
      </c>
      <c r="F314" s="148">
        <f t="shared" si="0"/>
        <v>31753.850999999999</v>
      </c>
    </row>
    <row r="315" spans="1:6" x14ac:dyDescent="0.25">
      <c r="A315" s="139" t="s">
        <v>691</v>
      </c>
      <c r="B315" s="140" t="s">
        <v>187</v>
      </c>
      <c r="C315" s="141" t="s">
        <v>187</v>
      </c>
      <c r="D315" s="142"/>
      <c r="E315" s="148">
        <v>7183.8580000000002</v>
      </c>
      <c r="F315" s="148">
        <v>7183.8580000000002</v>
      </c>
    </row>
    <row r="316" spans="1:6" ht="31.5" x14ac:dyDescent="0.25">
      <c r="A316" s="139" t="s">
        <v>696</v>
      </c>
      <c r="B316" s="140" t="s">
        <v>399</v>
      </c>
      <c r="C316" s="141" t="s">
        <v>209</v>
      </c>
      <c r="D316" s="142" t="s">
        <v>763</v>
      </c>
      <c r="E316" s="148">
        <f>9484.027+E317</f>
        <v>11965.619000000001</v>
      </c>
      <c r="F316" s="148">
        <f>9484.027+F317</f>
        <v>11977.394</v>
      </c>
    </row>
    <row r="317" spans="1:6" ht="31.5" x14ac:dyDescent="0.25">
      <c r="A317" s="139" t="s">
        <v>696</v>
      </c>
      <c r="B317" s="140" t="s">
        <v>187</v>
      </c>
      <c r="C317" s="141" t="s">
        <v>187</v>
      </c>
      <c r="D317" s="142"/>
      <c r="E317" s="148">
        <v>2481.5920000000001</v>
      </c>
      <c r="F317" s="148">
        <v>2493.3670000000002</v>
      </c>
    </row>
    <row r="318" spans="1:6" x14ac:dyDescent="0.25">
      <c r="A318" s="139" t="s">
        <v>400</v>
      </c>
      <c r="B318" s="140" t="s">
        <v>401</v>
      </c>
      <c r="C318" s="141" t="s">
        <v>187</v>
      </c>
      <c r="D318" s="142"/>
      <c r="E318" s="148">
        <v>184.03100000000001</v>
      </c>
      <c r="F318" s="148">
        <v>376.72199999999998</v>
      </c>
    </row>
    <row r="319" spans="1:6" x14ac:dyDescent="0.25">
      <c r="A319" s="139" t="s">
        <v>402</v>
      </c>
      <c r="B319" s="140" t="s">
        <v>403</v>
      </c>
      <c r="C319" s="141" t="s">
        <v>187</v>
      </c>
      <c r="D319" s="142"/>
      <c r="E319" s="148">
        <v>184.03100000000001</v>
      </c>
      <c r="F319" s="148">
        <v>376.72199999999998</v>
      </c>
    </row>
    <row r="320" spans="1:6" x14ac:dyDescent="0.25">
      <c r="A320" s="139" t="s">
        <v>404</v>
      </c>
      <c r="B320" s="140" t="s">
        <v>403</v>
      </c>
      <c r="C320" s="141" t="s">
        <v>405</v>
      </c>
      <c r="D320" s="142"/>
      <c r="E320" s="148">
        <v>184.03100000000001</v>
      </c>
      <c r="F320" s="148">
        <v>376.72199999999998</v>
      </c>
    </row>
    <row r="321" spans="1:6" x14ac:dyDescent="0.25">
      <c r="A321" s="139" t="s">
        <v>717</v>
      </c>
      <c r="B321" s="140" t="s">
        <v>403</v>
      </c>
      <c r="C321" s="141" t="s">
        <v>405</v>
      </c>
      <c r="D321" s="142" t="s">
        <v>754</v>
      </c>
      <c r="E321" s="148">
        <v>184.03100000000001</v>
      </c>
      <c r="F321" s="148">
        <v>376.72199999999998</v>
      </c>
    </row>
    <row r="322" spans="1:6" ht="47.25" x14ac:dyDescent="0.25">
      <c r="A322" s="139" t="s">
        <v>406</v>
      </c>
      <c r="B322" s="140" t="s">
        <v>407</v>
      </c>
      <c r="C322" s="141" t="s">
        <v>187</v>
      </c>
      <c r="D322" s="142"/>
      <c r="E322" s="148">
        <v>106416.6</v>
      </c>
      <c r="F322" s="148">
        <v>107524.9</v>
      </c>
    </row>
    <row r="323" spans="1:6" ht="31.5" x14ac:dyDescent="0.25">
      <c r="A323" s="139" t="s">
        <v>408</v>
      </c>
      <c r="B323" s="140" t="s">
        <v>409</v>
      </c>
      <c r="C323" s="141" t="s">
        <v>187</v>
      </c>
      <c r="D323" s="142"/>
      <c r="E323" s="148">
        <v>106416.6</v>
      </c>
      <c r="F323" s="148">
        <v>107524.9</v>
      </c>
    </row>
    <row r="324" spans="1:6" x14ac:dyDescent="0.25">
      <c r="A324" s="139" t="s">
        <v>410</v>
      </c>
      <c r="B324" s="140" t="s">
        <v>411</v>
      </c>
      <c r="C324" s="141" t="s">
        <v>187</v>
      </c>
      <c r="D324" s="142"/>
      <c r="E324" s="148">
        <v>13117.7</v>
      </c>
      <c r="F324" s="148">
        <v>12678</v>
      </c>
    </row>
    <row r="325" spans="1:6" x14ac:dyDescent="0.25">
      <c r="A325" s="139" t="s">
        <v>412</v>
      </c>
      <c r="B325" s="140" t="s">
        <v>411</v>
      </c>
      <c r="C325" s="141" t="s">
        <v>413</v>
      </c>
      <c r="D325" s="142"/>
      <c r="E325" s="148">
        <v>13117.7</v>
      </c>
      <c r="F325" s="148">
        <v>12678</v>
      </c>
    </row>
    <row r="326" spans="1:6" ht="31.5" x14ac:dyDescent="0.25">
      <c r="A326" s="139" t="s">
        <v>715</v>
      </c>
      <c r="B326" s="140" t="s">
        <v>411</v>
      </c>
      <c r="C326" s="141" t="s">
        <v>413</v>
      </c>
      <c r="D326" s="142" t="s">
        <v>764</v>
      </c>
      <c r="E326" s="148">
        <v>13117.7</v>
      </c>
      <c r="F326" s="148">
        <v>12678</v>
      </c>
    </row>
    <row r="327" spans="1:6" ht="29.25" customHeight="1" x14ac:dyDescent="0.25">
      <c r="A327" s="139" t="s">
        <v>414</v>
      </c>
      <c r="B327" s="140" t="s">
        <v>415</v>
      </c>
      <c r="C327" s="141" t="s">
        <v>187</v>
      </c>
      <c r="D327" s="142"/>
      <c r="E327" s="148">
        <v>7000</v>
      </c>
      <c r="F327" s="148">
        <v>9000</v>
      </c>
    </row>
    <row r="328" spans="1:6" x14ac:dyDescent="0.25">
      <c r="A328" s="139" t="s">
        <v>412</v>
      </c>
      <c r="B328" s="140" t="s">
        <v>415</v>
      </c>
      <c r="C328" s="141" t="s">
        <v>413</v>
      </c>
      <c r="D328" s="142"/>
      <c r="E328" s="148">
        <v>7000</v>
      </c>
      <c r="F328" s="148">
        <v>9000</v>
      </c>
    </row>
    <row r="329" spans="1:6" x14ac:dyDescent="0.25">
      <c r="A329" s="139" t="s">
        <v>716</v>
      </c>
      <c r="B329" s="140" t="s">
        <v>415</v>
      </c>
      <c r="C329" s="141" t="s">
        <v>413</v>
      </c>
      <c r="D329" s="142" t="s">
        <v>765</v>
      </c>
      <c r="E329" s="148">
        <v>7000</v>
      </c>
      <c r="F329" s="148">
        <v>9000</v>
      </c>
    </row>
    <row r="330" spans="1:6" ht="63" x14ac:dyDescent="0.25">
      <c r="A330" s="139" t="s">
        <v>397</v>
      </c>
      <c r="B330" s="140" t="s">
        <v>416</v>
      </c>
      <c r="C330" s="141" t="s">
        <v>187</v>
      </c>
      <c r="D330" s="142"/>
      <c r="E330" s="148">
        <v>86298.9</v>
      </c>
      <c r="F330" s="148">
        <v>85846.9</v>
      </c>
    </row>
    <row r="331" spans="1:6" x14ac:dyDescent="0.25">
      <c r="A331" s="139" t="s">
        <v>412</v>
      </c>
      <c r="B331" s="140" t="s">
        <v>416</v>
      </c>
      <c r="C331" s="141" t="s">
        <v>413</v>
      </c>
      <c r="D331" s="142"/>
      <c r="E331" s="148">
        <v>86298.9</v>
      </c>
      <c r="F331" s="148">
        <v>85846.9</v>
      </c>
    </row>
    <row r="332" spans="1:6" ht="31.5" x14ac:dyDescent="0.25">
      <c r="A332" s="139" t="s">
        <v>715</v>
      </c>
      <c r="B332" s="140" t="s">
        <v>416</v>
      </c>
      <c r="C332" s="141" t="s">
        <v>413</v>
      </c>
      <c r="D332" s="142" t="s">
        <v>764</v>
      </c>
      <c r="E332" s="148">
        <v>86298.9</v>
      </c>
      <c r="F332" s="148">
        <v>85846.9</v>
      </c>
    </row>
    <row r="333" spans="1:6" ht="31.5" x14ac:dyDescent="0.25">
      <c r="A333" s="139" t="s">
        <v>417</v>
      </c>
      <c r="B333" s="140" t="s">
        <v>418</v>
      </c>
      <c r="C333" s="141" t="s">
        <v>187</v>
      </c>
      <c r="D333" s="142"/>
      <c r="E333" s="148">
        <v>43330.769</v>
      </c>
      <c r="F333" s="148">
        <v>42682.084000000003</v>
      </c>
    </row>
    <row r="334" spans="1:6" ht="47.25" x14ac:dyDescent="0.25">
      <c r="A334" s="139" t="s">
        <v>419</v>
      </c>
      <c r="B334" s="140" t="s">
        <v>420</v>
      </c>
      <c r="C334" s="141" t="s">
        <v>187</v>
      </c>
      <c r="D334" s="142"/>
      <c r="E334" s="148">
        <v>695.76800000000003</v>
      </c>
      <c r="F334" s="148">
        <v>696.76800000000003</v>
      </c>
    </row>
    <row r="335" spans="1:6" ht="31.5" x14ac:dyDescent="0.25">
      <c r="A335" s="139" t="s">
        <v>421</v>
      </c>
      <c r="B335" s="140" t="s">
        <v>422</v>
      </c>
      <c r="C335" s="141" t="s">
        <v>187</v>
      </c>
      <c r="D335" s="142"/>
      <c r="E335" s="148">
        <v>695.76800000000003</v>
      </c>
      <c r="F335" s="148">
        <v>696.76800000000003</v>
      </c>
    </row>
    <row r="336" spans="1:6" x14ac:dyDescent="0.25">
      <c r="A336" s="139" t="s">
        <v>423</v>
      </c>
      <c r="B336" s="140" t="s">
        <v>424</v>
      </c>
      <c r="C336" s="141" t="s">
        <v>187</v>
      </c>
      <c r="D336" s="142"/>
      <c r="E336" s="148">
        <v>200</v>
      </c>
      <c r="F336" s="148">
        <v>200</v>
      </c>
    </row>
    <row r="337" spans="1:6" ht="14.25" customHeight="1" x14ac:dyDescent="0.25">
      <c r="A337" s="139" t="s">
        <v>194</v>
      </c>
      <c r="B337" s="140" t="s">
        <v>424</v>
      </c>
      <c r="C337" s="141" t="s">
        <v>195</v>
      </c>
      <c r="D337" s="142"/>
      <c r="E337" s="148">
        <v>200</v>
      </c>
      <c r="F337" s="148">
        <v>200</v>
      </c>
    </row>
    <row r="338" spans="1:6" x14ac:dyDescent="0.25">
      <c r="A338" s="139" t="s">
        <v>691</v>
      </c>
      <c r="B338" s="140" t="s">
        <v>424</v>
      </c>
      <c r="C338" s="141" t="s">
        <v>195</v>
      </c>
      <c r="D338" s="142" t="s">
        <v>754</v>
      </c>
      <c r="E338" s="148">
        <v>200</v>
      </c>
      <c r="F338" s="148">
        <v>200</v>
      </c>
    </row>
    <row r="339" spans="1:6" x14ac:dyDescent="0.25">
      <c r="A339" s="139" t="s">
        <v>425</v>
      </c>
      <c r="B339" s="140" t="s">
        <v>426</v>
      </c>
      <c r="C339" s="141" t="s">
        <v>187</v>
      </c>
      <c r="D339" s="142"/>
      <c r="E339" s="148">
        <v>200</v>
      </c>
      <c r="F339" s="148">
        <v>200</v>
      </c>
    </row>
    <row r="340" spans="1:6" ht="14.25" customHeight="1" x14ac:dyDescent="0.25">
      <c r="A340" s="139" t="s">
        <v>194</v>
      </c>
      <c r="B340" s="140" t="s">
        <v>426</v>
      </c>
      <c r="C340" s="141" t="s">
        <v>195</v>
      </c>
      <c r="D340" s="142"/>
      <c r="E340" s="148">
        <v>200</v>
      </c>
      <c r="F340" s="148">
        <v>200</v>
      </c>
    </row>
    <row r="341" spans="1:6" x14ac:dyDescent="0.25">
      <c r="A341" s="139" t="s">
        <v>691</v>
      </c>
      <c r="B341" s="140" t="s">
        <v>426</v>
      </c>
      <c r="C341" s="141" t="s">
        <v>195</v>
      </c>
      <c r="D341" s="142" t="s">
        <v>754</v>
      </c>
      <c r="E341" s="148">
        <v>200</v>
      </c>
      <c r="F341" s="148">
        <v>200</v>
      </c>
    </row>
    <row r="342" spans="1:6" ht="31.5" x14ac:dyDescent="0.25">
      <c r="A342" s="139" t="s">
        <v>427</v>
      </c>
      <c r="B342" s="140" t="s">
        <v>428</v>
      </c>
      <c r="C342" s="141" t="s">
        <v>187</v>
      </c>
      <c r="D342" s="142"/>
      <c r="E342" s="148">
        <v>200</v>
      </c>
      <c r="F342" s="148">
        <v>200</v>
      </c>
    </row>
    <row r="343" spans="1:6" ht="14.25" customHeight="1" x14ac:dyDescent="0.25">
      <c r="A343" s="139" t="s">
        <v>194</v>
      </c>
      <c r="B343" s="140" t="s">
        <v>428</v>
      </c>
      <c r="C343" s="141" t="s">
        <v>195</v>
      </c>
      <c r="D343" s="142"/>
      <c r="E343" s="148">
        <v>200</v>
      </c>
      <c r="F343" s="148">
        <v>200</v>
      </c>
    </row>
    <row r="344" spans="1:6" x14ac:dyDescent="0.25">
      <c r="A344" s="139" t="s">
        <v>702</v>
      </c>
      <c r="B344" s="140" t="s">
        <v>428</v>
      </c>
      <c r="C344" s="141" t="s">
        <v>195</v>
      </c>
      <c r="D344" s="142" t="s">
        <v>762</v>
      </c>
      <c r="E344" s="148">
        <v>200</v>
      </c>
      <c r="F344" s="148">
        <v>200</v>
      </c>
    </row>
    <row r="345" spans="1:6" x14ac:dyDescent="0.25">
      <c r="A345" s="139" t="s">
        <v>429</v>
      </c>
      <c r="B345" s="140" t="s">
        <v>430</v>
      </c>
      <c r="C345" s="141" t="s">
        <v>187</v>
      </c>
      <c r="D345" s="142"/>
      <c r="E345" s="148">
        <v>91.888999999999996</v>
      </c>
      <c r="F345" s="148">
        <v>92.888999999999996</v>
      </c>
    </row>
    <row r="346" spans="1:6" ht="14.25" customHeight="1" x14ac:dyDescent="0.25">
      <c r="A346" s="139" t="s">
        <v>194</v>
      </c>
      <c r="B346" s="140" t="s">
        <v>430</v>
      </c>
      <c r="C346" s="141" t="s">
        <v>195</v>
      </c>
      <c r="D346" s="142"/>
      <c r="E346" s="148">
        <v>16</v>
      </c>
      <c r="F346" s="148">
        <v>17</v>
      </c>
    </row>
    <row r="347" spans="1:6" x14ac:dyDescent="0.25">
      <c r="A347" s="139" t="s">
        <v>691</v>
      </c>
      <c r="B347" s="140" t="s">
        <v>430</v>
      </c>
      <c r="C347" s="141" t="s">
        <v>195</v>
      </c>
      <c r="D347" s="142" t="s">
        <v>754</v>
      </c>
      <c r="E347" s="148">
        <v>16</v>
      </c>
      <c r="F347" s="148">
        <v>17</v>
      </c>
    </row>
    <row r="348" spans="1:6" x14ac:dyDescent="0.25">
      <c r="A348" s="139" t="s">
        <v>204</v>
      </c>
      <c r="B348" s="140" t="s">
        <v>430</v>
      </c>
      <c r="C348" s="141" t="s">
        <v>205</v>
      </c>
      <c r="D348" s="142"/>
      <c r="E348" s="148">
        <v>75.888999999999996</v>
      </c>
      <c r="F348" s="148">
        <v>75.888999999999996</v>
      </c>
    </row>
    <row r="349" spans="1:6" x14ac:dyDescent="0.25">
      <c r="A349" s="139" t="s">
        <v>691</v>
      </c>
      <c r="B349" s="140" t="s">
        <v>430</v>
      </c>
      <c r="C349" s="141" t="s">
        <v>205</v>
      </c>
      <c r="D349" s="142" t="s">
        <v>754</v>
      </c>
      <c r="E349" s="148">
        <v>75.888999999999996</v>
      </c>
      <c r="F349" s="148">
        <v>75.888999999999996</v>
      </c>
    </row>
    <row r="350" spans="1:6" ht="16.5" customHeight="1" x14ac:dyDescent="0.25">
      <c r="A350" s="139" t="s">
        <v>431</v>
      </c>
      <c r="B350" s="140" t="s">
        <v>432</v>
      </c>
      <c r="C350" s="141" t="s">
        <v>187</v>
      </c>
      <c r="D350" s="142"/>
      <c r="E350" s="148">
        <v>3.879</v>
      </c>
      <c r="F350" s="148">
        <v>3.879</v>
      </c>
    </row>
    <row r="351" spans="1:6" ht="14.25" customHeight="1" x14ac:dyDescent="0.25">
      <c r="A351" s="139" t="s">
        <v>194</v>
      </c>
      <c r="B351" s="140" t="s">
        <v>432</v>
      </c>
      <c r="C351" s="141" t="s">
        <v>195</v>
      </c>
      <c r="D351" s="142"/>
      <c r="E351" s="148">
        <v>3.879</v>
      </c>
      <c r="F351" s="148">
        <v>3.879</v>
      </c>
    </row>
    <row r="352" spans="1:6" x14ac:dyDescent="0.25">
      <c r="A352" s="139" t="s">
        <v>714</v>
      </c>
      <c r="B352" s="140" t="s">
        <v>432</v>
      </c>
      <c r="C352" s="141" t="s">
        <v>195</v>
      </c>
      <c r="D352" s="142" t="s">
        <v>766</v>
      </c>
      <c r="E352" s="148">
        <v>3.879</v>
      </c>
      <c r="F352" s="148">
        <v>3.879</v>
      </c>
    </row>
    <row r="353" spans="1:6" ht="47.25" x14ac:dyDescent="0.25">
      <c r="A353" s="139" t="s">
        <v>433</v>
      </c>
      <c r="B353" s="140" t="s">
        <v>434</v>
      </c>
      <c r="C353" s="141" t="s">
        <v>187</v>
      </c>
      <c r="D353" s="142"/>
      <c r="E353" s="148">
        <v>37704.521999999997</v>
      </c>
      <c r="F353" s="148">
        <v>37123.036999999997</v>
      </c>
    </row>
    <row r="354" spans="1:6" ht="47.25" x14ac:dyDescent="0.25">
      <c r="A354" s="139" t="s">
        <v>435</v>
      </c>
      <c r="B354" s="140" t="s">
        <v>436</v>
      </c>
      <c r="C354" s="141" t="s">
        <v>187</v>
      </c>
      <c r="D354" s="142"/>
      <c r="E354" s="148">
        <v>34224.737999999998</v>
      </c>
      <c r="F354" s="148">
        <v>33723.152999999998</v>
      </c>
    </row>
    <row r="355" spans="1:6" x14ac:dyDescent="0.25">
      <c r="A355" s="139" t="s">
        <v>437</v>
      </c>
      <c r="B355" s="140" t="s">
        <v>438</v>
      </c>
      <c r="C355" s="141" t="s">
        <v>187</v>
      </c>
      <c r="D355" s="142"/>
      <c r="E355" s="148">
        <v>4725.5739999999996</v>
      </c>
      <c r="F355" s="148">
        <v>4744.8760000000002</v>
      </c>
    </row>
    <row r="356" spans="1:6" ht="31.5" x14ac:dyDescent="0.25">
      <c r="A356" s="139" t="s">
        <v>439</v>
      </c>
      <c r="B356" s="140" t="s">
        <v>438</v>
      </c>
      <c r="C356" s="141" t="s">
        <v>440</v>
      </c>
      <c r="D356" s="142"/>
      <c r="E356" s="148">
        <v>4725.5739999999996</v>
      </c>
      <c r="F356" s="148">
        <v>4744.8760000000002</v>
      </c>
    </row>
    <row r="357" spans="1:6" x14ac:dyDescent="0.25">
      <c r="A357" s="139" t="s">
        <v>691</v>
      </c>
      <c r="B357" s="140" t="s">
        <v>438</v>
      </c>
      <c r="C357" s="141" t="s">
        <v>440</v>
      </c>
      <c r="D357" s="142" t="s">
        <v>754</v>
      </c>
      <c r="E357" s="148">
        <v>4725.5739999999996</v>
      </c>
      <c r="F357" s="148">
        <v>4744.8760000000002</v>
      </c>
    </row>
    <row r="358" spans="1:6" ht="31.5" x14ac:dyDescent="0.25">
      <c r="A358" s="139" t="s">
        <v>441</v>
      </c>
      <c r="B358" s="140" t="s">
        <v>442</v>
      </c>
      <c r="C358" s="141" t="s">
        <v>187</v>
      </c>
      <c r="D358" s="142"/>
      <c r="E358" s="148">
        <v>115.212</v>
      </c>
      <c r="F358" s="148">
        <v>113.325</v>
      </c>
    </row>
    <row r="359" spans="1:6" ht="31.5" x14ac:dyDescent="0.25">
      <c r="A359" s="139" t="s">
        <v>439</v>
      </c>
      <c r="B359" s="140" t="s">
        <v>442</v>
      </c>
      <c r="C359" s="141" t="s">
        <v>440</v>
      </c>
      <c r="D359" s="142"/>
      <c r="E359" s="148">
        <v>115.212</v>
      </c>
      <c r="F359" s="148">
        <v>113.325</v>
      </c>
    </row>
    <row r="360" spans="1:6" x14ac:dyDescent="0.25">
      <c r="A360" s="139" t="s">
        <v>691</v>
      </c>
      <c r="B360" s="140" t="s">
        <v>442</v>
      </c>
      <c r="C360" s="141" t="s">
        <v>440</v>
      </c>
      <c r="D360" s="142" t="s">
        <v>754</v>
      </c>
      <c r="E360" s="148">
        <v>115.212</v>
      </c>
      <c r="F360" s="148">
        <v>113.325</v>
      </c>
    </row>
    <row r="361" spans="1:6" ht="121.5" customHeight="1" x14ac:dyDescent="0.25">
      <c r="A361" s="139" t="s">
        <v>270</v>
      </c>
      <c r="B361" s="140" t="s">
        <v>443</v>
      </c>
      <c r="C361" s="141" t="s">
        <v>187</v>
      </c>
      <c r="D361" s="142"/>
      <c r="E361" s="148">
        <v>29383.952000000001</v>
      </c>
      <c r="F361" s="148">
        <v>28864.952000000001</v>
      </c>
    </row>
    <row r="362" spans="1:6" ht="31.5" x14ac:dyDescent="0.25">
      <c r="A362" s="139" t="s">
        <v>439</v>
      </c>
      <c r="B362" s="140" t="s">
        <v>443</v>
      </c>
      <c r="C362" s="141" t="s">
        <v>440</v>
      </c>
      <c r="D362" s="142"/>
      <c r="E362" s="148">
        <v>29383.952000000001</v>
      </c>
      <c r="F362" s="148">
        <v>28864.952000000001</v>
      </c>
    </row>
    <row r="363" spans="1:6" x14ac:dyDescent="0.25">
      <c r="A363" s="139" t="s">
        <v>691</v>
      </c>
      <c r="B363" s="140" t="s">
        <v>443</v>
      </c>
      <c r="C363" s="141" t="s">
        <v>440</v>
      </c>
      <c r="D363" s="142" t="s">
        <v>754</v>
      </c>
      <c r="E363" s="148">
        <v>29383.952000000001</v>
      </c>
      <c r="F363" s="148">
        <v>28864.952000000001</v>
      </c>
    </row>
    <row r="364" spans="1:6" ht="47.25" x14ac:dyDescent="0.25">
      <c r="A364" s="139" t="s">
        <v>444</v>
      </c>
      <c r="B364" s="140" t="s">
        <v>445</v>
      </c>
      <c r="C364" s="141" t="s">
        <v>187</v>
      </c>
      <c r="D364" s="142"/>
      <c r="E364" s="148">
        <v>3479.7840000000001</v>
      </c>
      <c r="F364" s="148">
        <v>3399.884</v>
      </c>
    </row>
    <row r="365" spans="1:6" ht="31.5" x14ac:dyDescent="0.25">
      <c r="A365" s="139" t="s">
        <v>446</v>
      </c>
      <c r="B365" s="140" t="s">
        <v>447</v>
      </c>
      <c r="C365" s="141" t="s">
        <v>187</v>
      </c>
      <c r="D365" s="142"/>
      <c r="E365" s="148">
        <v>3479.7840000000001</v>
      </c>
      <c r="F365" s="148">
        <v>3399.884</v>
      </c>
    </row>
    <row r="366" spans="1:6" x14ac:dyDescent="0.25">
      <c r="A366" s="139" t="s">
        <v>204</v>
      </c>
      <c r="B366" s="140" t="s">
        <v>447</v>
      </c>
      <c r="C366" s="141" t="s">
        <v>205</v>
      </c>
      <c r="D366" s="142"/>
      <c r="E366" s="148">
        <v>3479.7840000000001</v>
      </c>
      <c r="F366" s="148">
        <v>3399.884</v>
      </c>
    </row>
    <row r="367" spans="1:6" x14ac:dyDescent="0.25">
      <c r="A367" s="139" t="s">
        <v>713</v>
      </c>
      <c r="B367" s="140" t="s">
        <v>447</v>
      </c>
      <c r="C367" s="141" t="s">
        <v>205</v>
      </c>
      <c r="D367" s="142" t="s">
        <v>767</v>
      </c>
      <c r="E367" s="148">
        <v>3479.7840000000001</v>
      </c>
      <c r="F367" s="148">
        <v>3399.884</v>
      </c>
    </row>
    <row r="368" spans="1:6" ht="47.25" x14ac:dyDescent="0.25">
      <c r="A368" s="139" t="s">
        <v>452</v>
      </c>
      <c r="B368" s="140" t="s">
        <v>453</v>
      </c>
      <c r="C368" s="141" t="s">
        <v>187</v>
      </c>
      <c r="D368" s="142"/>
      <c r="E368" s="148">
        <v>4930.4790000000003</v>
      </c>
      <c r="F368" s="148">
        <v>4862.2790000000005</v>
      </c>
    </row>
    <row r="369" spans="1:6" x14ac:dyDescent="0.25">
      <c r="A369" s="139" t="s">
        <v>454</v>
      </c>
      <c r="B369" s="140" t="s">
        <v>455</v>
      </c>
      <c r="C369" s="141" t="s">
        <v>187</v>
      </c>
      <c r="D369" s="142"/>
      <c r="E369" s="148">
        <v>4930.4790000000003</v>
      </c>
      <c r="F369" s="148">
        <v>4862.2790000000005</v>
      </c>
    </row>
    <row r="370" spans="1:6" x14ac:dyDescent="0.25">
      <c r="A370" s="139" t="s">
        <v>200</v>
      </c>
      <c r="B370" s="140" t="s">
        <v>456</v>
      </c>
      <c r="C370" s="141" t="s">
        <v>187</v>
      </c>
      <c r="D370" s="142"/>
      <c r="E370" s="148">
        <v>24</v>
      </c>
      <c r="F370" s="148">
        <v>22</v>
      </c>
    </row>
    <row r="371" spans="1:6" ht="14.25" customHeight="1" x14ac:dyDescent="0.25">
      <c r="A371" s="139" t="s">
        <v>194</v>
      </c>
      <c r="B371" s="140" t="s">
        <v>456</v>
      </c>
      <c r="C371" s="141" t="s">
        <v>195</v>
      </c>
      <c r="D371" s="142"/>
      <c r="E371" s="148">
        <v>24</v>
      </c>
      <c r="F371" s="148">
        <v>22</v>
      </c>
    </row>
    <row r="372" spans="1:6" ht="15.75" customHeight="1" x14ac:dyDescent="0.25">
      <c r="A372" s="139" t="s">
        <v>697</v>
      </c>
      <c r="B372" s="140" t="s">
        <v>456</v>
      </c>
      <c r="C372" s="141" t="s">
        <v>195</v>
      </c>
      <c r="D372" s="142" t="s">
        <v>747</v>
      </c>
      <c r="E372" s="148">
        <v>24</v>
      </c>
      <c r="F372" s="148">
        <v>22</v>
      </c>
    </row>
    <row r="373" spans="1:6" x14ac:dyDescent="0.25">
      <c r="A373" s="139" t="s">
        <v>281</v>
      </c>
      <c r="B373" s="140" t="s">
        <v>457</v>
      </c>
      <c r="C373" s="141" t="s">
        <v>187</v>
      </c>
      <c r="D373" s="142"/>
      <c r="E373" s="148">
        <v>109.881</v>
      </c>
      <c r="F373" s="148">
        <v>137.68100000000001</v>
      </c>
    </row>
    <row r="374" spans="1:6" ht="46.5" customHeight="1" x14ac:dyDescent="0.25">
      <c r="A374" s="139" t="s">
        <v>208</v>
      </c>
      <c r="B374" s="140" t="s">
        <v>457</v>
      </c>
      <c r="C374" s="141" t="s">
        <v>209</v>
      </c>
      <c r="D374" s="142"/>
      <c r="E374" s="148">
        <v>9.3000000000000007</v>
      </c>
      <c r="F374" s="148">
        <v>4.3</v>
      </c>
    </row>
    <row r="375" spans="1:6" x14ac:dyDescent="0.25">
      <c r="A375" s="139" t="s">
        <v>691</v>
      </c>
      <c r="B375" s="140" t="s">
        <v>457</v>
      </c>
      <c r="C375" s="141" t="s">
        <v>209</v>
      </c>
      <c r="D375" s="142" t="s">
        <v>754</v>
      </c>
      <c r="E375" s="148">
        <v>9.3000000000000007</v>
      </c>
      <c r="F375" s="148">
        <v>4.3</v>
      </c>
    </row>
    <row r="376" spans="1:6" ht="14.25" customHeight="1" x14ac:dyDescent="0.25">
      <c r="A376" s="139" t="s">
        <v>194</v>
      </c>
      <c r="B376" s="140" t="s">
        <v>457</v>
      </c>
      <c r="C376" s="141" t="s">
        <v>195</v>
      </c>
      <c r="D376" s="142"/>
      <c r="E376" s="148">
        <v>100.581</v>
      </c>
      <c r="F376" s="148">
        <v>133.381</v>
      </c>
    </row>
    <row r="377" spans="1:6" x14ac:dyDescent="0.25">
      <c r="A377" s="139" t="s">
        <v>691</v>
      </c>
      <c r="B377" s="140" t="s">
        <v>457</v>
      </c>
      <c r="C377" s="141" t="s">
        <v>195</v>
      </c>
      <c r="D377" s="142" t="s">
        <v>754</v>
      </c>
      <c r="E377" s="148">
        <v>100.581</v>
      </c>
      <c r="F377" s="148">
        <v>133.381</v>
      </c>
    </row>
    <row r="378" spans="1:6" ht="124.5" customHeight="1" x14ac:dyDescent="0.25">
      <c r="A378" s="139" t="s">
        <v>270</v>
      </c>
      <c r="B378" s="140" t="s">
        <v>458</v>
      </c>
      <c r="C378" s="141" t="s">
        <v>187</v>
      </c>
      <c r="D378" s="142"/>
      <c r="E378" s="148">
        <v>4796.598</v>
      </c>
      <c r="F378" s="148">
        <v>4702.598</v>
      </c>
    </row>
    <row r="379" spans="1:6" ht="48" customHeight="1" x14ac:dyDescent="0.25">
      <c r="A379" s="139" t="s">
        <v>208</v>
      </c>
      <c r="B379" s="140" t="s">
        <v>458</v>
      </c>
      <c r="C379" s="141" t="s">
        <v>209</v>
      </c>
      <c r="D379" s="142"/>
      <c r="E379" s="148">
        <v>4796.598</v>
      </c>
      <c r="F379" s="148">
        <v>4702.598</v>
      </c>
    </row>
    <row r="380" spans="1:6" x14ac:dyDescent="0.25">
      <c r="A380" s="139" t="s">
        <v>691</v>
      </c>
      <c r="B380" s="140" t="s">
        <v>458</v>
      </c>
      <c r="C380" s="141" t="s">
        <v>209</v>
      </c>
      <c r="D380" s="142" t="s">
        <v>754</v>
      </c>
      <c r="E380" s="148">
        <v>4796.598</v>
      </c>
      <c r="F380" s="148">
        <v>4702.598</v>
      </c>
    </row>
    <row r="381" spans="1:6" ht="31.5" x14ac:dyDescent="0.25">
      <c r="A381" s="139" t="s">
        <v>459</v>
      </c>
      <c r="B381" s="140" t="s">
        <v>460</v>
      </c>
      <c r="C381" s="141" t="s">
        <v>187</v>
      </c>
      <c r="D381" s="142"/>
      <c r="E381" s="148">
        <v>60443.561000000002</v>
      </c>
      <c r="F381" s="148">
        <v>59934.074999999997</v>
      </c>
    </row>
    <row r="382" spans="1:6" ht="31.5" x14ac:dyDescent="0.25">
      <c r="A382" s="139" t="s">
        <v>461</v>
      </c>
      <c r="B382" s="140" t="s">
        <v>462</v>
      </c>
      <c r="C382" s="141" t="s">
        <v>187</v>
      </c>
      <c r="D382" s="142"/>
      <c r="E382" s="148">
        <v>60433.561000000002</v>
      </c>
      <c r="F382" s="148">
        <v>59924.074999999997</v>
      </c>
    </row>
    <row r="383" spans="1:6" ht="30.75" customHeight="1" x14ac:dyDescent="0.25">
      <c r="A383" s="139" t="s">
        <v>463</v>
      </c>
      <c r="B383" s="140" t="s">
        <v>464</v>
      </c>
      <c r="C383" s="141" t="s">
        <v>187</v>
      </c>
      <c r="D383" s="142"/>
      <c r="E383" s="148">
        <v>97</v>
      </c>
      <c r="F383" s="148">
        <v>97</v>
      </c>
    </row>
    <row r="384" spans="1:6" ht="31.5" x14ac:dyDescent="0.25">
      <c r="A384" s="139" t="s">
        <v>465</v>
      </c>
      <c r="B384" s="140" t="s">
        <v>466</v>
      </c>
      <c r="C384" s="141" t="s">
        <v>187</v>
      </c>
      <c r="D384" s="142"/>
      <c r="E384" s="148">
        <v>10</v>
      </c>
      <c r="F384" s="148">
        <v>10</v>
      </c>
    </row>
    <row r="385" spans="1:6" ht="14.25" customHeight="1" x14ac:dyDescent="0.25">
      <c r="A385" s="139" t="s">
        <v>194</v>
      </c>
      <c r="B385" s="140" t="s">
        <v>466</v>
      </c>
      <c r="C385" s="141" t="s">
        <v>195</v>
      </c>
      <c r="D385" s="142"/>
      <c r="E385" s="148">
        <v>10</v>
      </c>
      <c r="F385" s="148">
        <v>10</v>
      </c>
    </row>
    <row r="386" spans="1:6" ht="14.25" customHeight="1" x14ac:dyDescent="0.25">
      <c r="A386" s="139" t="s">
        <v>697</v>
      </c>
      <c r="B386" s="140" t="s">
        <v>466</v>
      </c>
      <c r="C386" s="141" t="s">
        <v>195</v>
      </c>
      <c r="D386" s="142" t="s">
        <v>747</v>
      </c>
      <c r="E386" s="148">
        <v>10</v>
      </c>
      <c r="F386" s="148">
        <v>10</v>
      </c>
    </row>
    <row r="387" spans="1:6" ht="31.5" x14ac:dyDescent="0.25">
      <c r="A387" s="139" t="s">
        <v>467</v>
      </c>
      <c r="B387" s="140" t="s">
        <v>468</v>
      </c>
      <c r="C387" s="141" t="s">
        <v>187</v>
      </c>
      <c r="D387" s="142"/>
      <c r="E387" s="148">
        <v>80</v>
      </c>
      <c r="F387" s="148">
        <v>80</v>
      </c>
    </row>
    <row r="388" spans="1:6" ht="14.25" customHeight="1" x14ac:dyDescent="0.25">
      <c r="A388" s="139" t="s">
        <v>194</v>
      </c>
      <c r="B388" s="140" t="s">
        <v>468</v>
      </c>
      <c r="C388" s="141" t="s">
        <v>195</v>
      </c>
      <c r="D388" s="142"/>
      <c r="E388" s="148">
        <v>80</v>
      </c>
      <c r="F388" s="148">
        <v>80</v>
      </c>
    </row>
    <row r="389" spans="1:6" ht="15" customHeight="1" x14ac:dyDescent="0.25">
      <c r="A389" s="139" t="s">
        <v>697</v>
      </c>
      <c r="B389" s="140" t="s">
        <v>468</v>
      </c>
      <c r="C389" s="141" t="s">
        <v>195</v>
      </c>
      <c r="D389" s="142" t="s">
        <v>747</v>
      </c>
      <c r="E389" s="148">
        <v>80</v>
      </c>
      <c r="F389" s="148">
        <v>80</v>
      </c>
    </row>
    <row r="390" spans="1:6" ht="31.5" x14ac:dyDescent="0.25">
      <c r="A390" s="139" t="s">
        <v>469</v>
      </c>
      <c r="B390" s="140" t="s">
        <v>470</v>
      </c>
      <c r="C390" s="141" t="s">
        <v>187</v>
      </c>
      <c r="D390" s="142"/>
      <c r="E390" s="148">
        <v>7</v>
      </c>
      <c r="F390" s="148">
        <v>7</v>
      </c>
    </row>
    <row r="391" spans="1:6" ht="14.25" customHeight="1" x14ac:dyDescent="0.25">
      <c r="A391" s="139" t="s">
        <v>194</v>
      </c>
      <c r="B391" s="140" t="s">
        <v>470</v>
      </c>
      <c r="C391" s="141" t="s">
        <v>195</v>
      </c>
      <c r="D391" s="142"/>
      <c r="E391" s="148">
        <v>7</v>
      </c>
      <c r="F391" s="148">
        <v>7</v>
      </c>
    </row>
    <row r="392" spans="1:6" ht="16.5" customHeight="1" x14ac:dyDescent="0.25">
      <c r="A392" s="139" t="s">
        <v>697</v>
      </c>
      <c r="B392" s="140" t="s">
        <v>470</v>
      </c>
      <c r="C392" s="141" t="s">
        <v>195</v>
      </c>
      <c r="D392" s="142" t="s">
        <v>747</v>
      </c>
      <c r="E392" s="148">
        <v>7</v>
      </c>
      <c r="F392" s="148">
        <v>7</v>
      </c>
    </row>
    <row r="393" spans="1:6" ht="31.5" x14ac:dyDescent="0.25">
      <c r="A393" s="139" t="s">
        <v>471</v>
      </c>
      <c r="B393" s="140" t="s">
        <v>472</v>
      </c>
      <c r="C393" s="141" t="s">
        <v>187</v>
      </c>
      <c r="D393" s="142"/>
      <c r="E393" s="148">
        <v>7464.5540000000001</v>
      </c>
      <c r="F393" s="148">
        <v>7763.1360000000004</v>
      </c>
    </row>
    <row r="394" spans="1:6" ht="78.75" x14ac:dyDescent="0.25">
      <c r="A394" s="139" t="s">
        <v>473</v>
      </c>
      <c r="B394" s="140" t="s">
        <v>474</v>
      </c>
      <c r="C394" s="141" t="s">
        <v>187</v>
      </c>
      <c r="D394" s="142"/>
      <c r="E394" s="148">
        <v>7464.5540000000001</v>
      </c>
      <c r="F394" s="148">
        <v>7763.1360000000004</v>
      </c>
    </row>
    <row r="395" spans="1:6" x14ac:dyDescent="0.25">
      <c r="A395" s="139" t="s">
        <v>243</v>
      </c>
      <c r="B395" s="140" t="s">
        <v>474</v>
      </c>
      <c r="C395" s="141" t="s">
        <v>244</v>
      </c>
      <c r="D395" s="142"/>
      <c r="E395" s="148">
        <v>7464.5540000000001</v>
      </c>
      <c r="F395" s="148">
        <v>7763.1360000000004</v>
      </c>
    </row>
    <row r="396" spans="1:6" x14ac:dyDescent="0.25">
      <c r="A396" s="139" t="s">
        <v>712</v>
      </c>
      <c r="B396" s="140" t="s">
        <v>474</v>
      </c>
      <c r="C396" s="141" t="s">
        <v>244</v>
      </c>
      <c r="D396" s="142" t="s">
        <v>768</v>
      </c>
      <c r="E396" s="148">
        <v>7464.5540000000001</v>
      </c>
      <c r="F396" s="148">
        <v>7763.1360000000004</v>
      </c>
    </row>
    <row r="397" spans="1:6" ht="31.5" x14ac:dyDescent="0.25">
      <c r="A397" s="139" t="s">
        <v>475</v>
      </c>
      <c r="B397" s="140" t="s">
        <v>476</v>
      </c>
      <c r="C397" s="141" t="s">
        <v>187</v>
      </c>
      <c r="D397" s="142"/>
      <c r="E397" s="148">
        <v>1309.9059999999999</v>
      </c>
      <c r="F397" s="148">
        <v>1392.665</v>
      </c>
    </row>
    <row r="398" spans="1:6" ht="63" x14ac:dyDescent="0.25">
      <c r="A398" s="139" t="s">
        <v>477</v>
      </c>
      <c r="B398" s="140" t="s">
        <v>478</v>
      </c>
      <c r="C398" s="141" t="s">
        <v>187</v>
      </c>
      <c r="D398" s="142"/>
      <c r="E398" s="148">
        <v>1306.9059999999999</v>
      </c>
      <c r="F398" s="148">
        <v>1389.665</v>
      </c>
    </row>
    <row r="399" spans="1:6" x14ac:dyDescent="0.25">
      <c r="A399" s="139" t="s">
        <v>243</v>
      </c>
      <c r="B399" s="140" t="s">
        <v>478</v>
      </c>
      <c r="C399" s="141" t="s">
        <v>244</v>
      </c>
      <c r="D399" s="142"/>
      <c r="E399" s="148">
        <v>1306.9059999999999</v>
      </c>
      <c r="F399" s="148">
        <v>1389.665</v>
      </c>
    </row>
    <row r="400" spans="1:6" x14ac:dyDescent="0.25">
      <c r="A400" s="139" t="s">
        <v>691</v>
      </c>
      <c r="B400" s="140" t="s">
        <v>478</v>
      </c>
      <c r="C400" s="141" t="s">
        <v>244</v>
      </c>
      <c r="D400" s="142" t="s">
        <v>754</v>
      </c>
      <c r="E400" s="148">
        <v>1306.9059999999999</v>
      </c>
      <c r="F400" s="148">
        <v>1389.665</v>
      </c>
    </row>
    <row r="401" spans="1:6" ht="31.5" x14ac:dyDescent="0.25">
      <c r="A401" s="139" t="s">
        <v>479</v>
      </c>
      <c r="B401" s="140" t="s">
        <v>480</v>
      </c>
      <c r="C401" s="141" t="s">
        <v>187</v>
      </c>
      <c r="D401" s="142"/>
      <c r="E401" s="148">
        <v>3</v>
      </c>
      <c r="F401" s="148">
        <v>3</v>
      </c>
    </row>
    <row r="402" spans="1:6" x14ac:dyDescent="0.25">
      <c r="A402" s="139" t="s">
        <v>243</v>
      </c>
      <c r="B402" s="140" t="s">
        <v>480</v>
      </c>
      <c r="C402" s="141" t="s">
        <v>244</v>
      </c>
      <c r="D402" s="142"/>
      <c r="E402" s="148">
        <v>3</v>
      </c>
      <c r="F402" s="148">
        <v>3</v>
      </c>
    </row>
    <row r="403" spans="1:6" x14ac:dyDescent="0.25">
      <c r="A403" s="139" t="s">
        <v>691</v>
      </c>
      <c r="B403" s="140" t="s">
        <v>480</v>
      </c>
      <c r="C403" s="141" t="s">
        <v>244</v>
      </c>
      <c r="D403" s="142" t="s">
        <v>754</v>
      </c>
      <c r="E403" s="148">
        <v>3</v>
      </c>
      <c r="F403" s="148">
        <v>3</v>
      </c>
    </row>
    <row r="404" spans="1:6" x14ac:dyDescent="0.25">
      <c r="A404" s="139" t="s">
        <v>481</v>
      </c>
      <c r="B404" s="140" t="s">
        <v>482</v>
      </c>
      <c r="C404" s="141" t="s">
        <v>187</v>
      </c>
      <c r="D404" s="142"/>
      <c r="E404" s="148">
        <v>83.031000000000006</v>
      </c>
      <c r="F404" s="148">
        <v>83.031000000000006</v>
      </c>
    </row>
    <row r="405" spans="1:6" ht="31.5" x14ac:dyDescent="0.25">
      <c r="A405" s="139" t="s">
        <v>483</v>
      </c>
      <c r="B405" s="140" t="s">
        <v>484</v>
      </c>
      <c r="C405" s="141" t="s">
        <v>187</v>
      </c>
      <c r="D405" s="142"/>
      <c r="E405" s="148">
        <v>83.031000000000006</v>
      </c>
      <c r="F405" s="148">
        <v>83.031000000000006</v>
      </c>
    </row>
    <row r="406" spans="1:6" x14ac:dyDescent="0.25">
      <c r="A406" s="139" t="s">
        <v>204</v>
      </c>
      <c r="B406" s="140" t="s">
        <v>484</v>
      </c>
      <c r="C406" s="141" t="s">
        <v>205</v>
      </c>
      <c r="D406" s="142"/>
      <c r="E406" s="148">
        <v>83.031000000000006</v>
      </c>
      <c r="F406" s="148">
        <v>83.031000000000006</v>
      </c>
    </row>
    <row r="407" spans="1:6" x14ac:dyDescent="0.25">
      <c r="A407" s="139" t="s">
        <v>691</v>
      </c>
      <c r="B407" s="140" t="s">
        <v>484</v>
      </c>
      <c r="C407" s="141" t="s">
        <v>205</v>
      </c>
      <c r="D407" s="142" t="s">
        <v>754</v>
      </c>
      <c r="E407" s="148">
        <v>83.031000000000006</v>
      </c>
      <c r="F407" s="148">
        <v>83.031000000000006</v>
      </c>
    </row>
    <row r="408" spans="1:6" ht="31.5" x14ac:dyDescent="0.25">
      <c r="A408" s="139" t="s">
        <v>485</v>
      </c>
      <c r="B408" s="140" t="s">
        <v>486</v>
      </c>
      <c r="C408" s="141" t="s">
        <v>187</v>
      </c>
      <c r="D408" s="142"/>
      <c r="E408" s="148">
        <v>43259.137000000002</v>
      </c>
      <c r="F408" s="148">
        <v>42446.51</v>
      </c>
    </row>
    <row r="409" spans="1:6" x14ac:dyDescent="0.25">
      <c r="A409" s="139" t="s">
        <v>281</v>
      </c>
      <c r="B409" s="140" t="s">
        <v>487</v>
      </c>
      <c r="C409" s="141" t="s">
        <v>187</v>
      </c>
      <c r="D409" s="142"/>
      <c r="E409" s="148">
        <v>1993.432</v>
      </c>
      <c r="F409" s="148">
        <v>1993.316</v>
      </c>
    </row>
    <row r="410" spans="1:6" ht="45.75" customHeight="1" x14ac:dyDescent="0.25">
      <c r="A410" s="139" t="s">
        <v>208</v>
      </c>
      <c r="B410" s="140" t="s">
        <v>487</v>
      </c>
      <c r="C410" s="141" t="s">
        <v>209</v>
      </c>
      <c r="D410" s="142"/>
      <c r="E410" s="148">
        <v>4.78</v>
      </c>
      <c r="F410" s="148">
        <v>4.9000000000000004</v>
      </c>
    </row>
    <row r="411" spans="1:6" ht="47.25" x14ac:dyDescent="0.25">
      <c r="A411" s="139" t="s">
        <v>709</v>
      </c>
      <c r="B411" s="140" t="s">
        <v>487</v>
      </c>
      <c r="C411" s="141" t="s">
        <v>209</v>
      </c>
      <c r="D411" s="142" t="s">
        <v>758</v>
      </c>
      <c r="E411" s="148">
        <v>4.78</v>
      </c>
      <c r="F411" s="148">
        <v>4.9000000000000004</v>
      </c>
    </row>
    <row r="412" spans="1:6" ht="14.25" customHeight="1" x14ac:dyDescent="0.25">
      <c r="A412" s="139" t="s">
        <v>194</v>
      </c>
      <c r="B412" s="140" t="s">
        <v>487</v>
      </c>
      <c r="C412" s="141" t="s">
        <v>195</v>
      </c>
      <c r="D412" s="142"/>
      <c r="E412" s="148">
        <v>1979.9269999999999</v>
      </c>
      <c r="F412" s="148">
        <v>1979.691</v>
      </c>
    </row>
    <row r="413" spans="1:6" ht="47.25" x14ac:dyDescent="0.25">
      <c r="A413" s="139" t="s">
        <v>709</v>
      </c>
      <c r="B413" s="140" t="s">
        <v>487</v>
      </c>
      <c r="C413" s="141" t="s">
        <v>195</v>
      </c>
      <c r="D413" s="142" t="s">
        <v>758</v>
      </c>
      <c r="E413" s="148">
        <v>1979.9269999999999</v>
      </c>
      <c r="F413" s="148">
        <v>1979.691</v>
      </c>
    </row>
    <row r="414" spans="1:6" x14ac:dyDescent="0.25">
      <c r="A414" s="139" t="s">
        <v>243</v>
      </c>
      <c r="B414" s="140" t="s">
        <v>487</v>
      </c>
      <c r="C414" s="141" t="s">
        <v>244</v>
      </c>
      <c r="D414" s="142"/>
      <c r="E414" s="148">
        <v>0</v>
      </c>
      <c r="F414" s="148">
        <v>0</v>
      </c>
    </row>
    <row r="415" spans="1:6" ht="47.25" x14ac:dyDescent="0.25">
      <c r="A415" s="139" t="s">
        <v>709</v>
      </c>
      <c r="B415" s="140" t="s">
        <v>487</v>
      </c>
      <c r="C415" s="141" t="s">
        <v>244</v>
      </c>
      <c r="D415" s="142" t="s">
        <v>758</v>
      </c>
      <c r="E415" s="148">
        <v>0</v>
      </c>
      <c r="F415" s="148">
        <v>0</v>
      </c>
    </row>
    <row r="416" spans="1:6" x14ac:dyDescent="0.25">
      <c r="A416" s="139" t="s">
        <v>204</v>
      </c>
      <c r="B416" s="140" t="s">
        <v>487</v>
      </c>
      <c r="C416" s="141" t="s">
        <v>205</v>
      </c>
      <c r="D416" s="142"/>
      <c r="E416" s="148">
        <v>8.7249999999999996</v>
      </c>
      <c r="F416" s="148">
        <v>8.7249999999999996</v>
      </c>
    </row>
    <row r="417" spans="1:6" ht="47.25" x14ac:dyDescent="0.25">
      <c r="A417" s="139" t="s">
        <v>709</v>
      </c>
      <c r="B417" s="140" t="s">
        <v>487</v>
      </c>
      <c r="C417" s="141" t="s">
        <v>205</v>
      </c>
      <c r="D417" s="142" t="s">
        <v>758</v>
      </c>
      <c r="E417" s="148">
        <v>8.7249999999999996</v>
      </c>
      <c r="F417" s="148">
        <v>8.7249999999999996</v>
      </c>
    </row>
    <row r="418" spans="1:6" ht="120.75" customHeight="1" x14ac:dyDescent="0.25">
      <c r="A418" s="139" t="s">
        <v>270</v>
      </c>
      <c r="B418" s="140" t="s">
        <v>488</v>
      </c>
      <c r="C418" s="141" t="s">
        <v>187</v>
      </c>
      <c r="D418" s="142"/>
      <c r="E418" s="148">
        <v>41265.705000000002</v>
      </c>
      <c r="F418" s="148">
        <v>40453.194000000003</v>
      </c>
    </row>
    <row r="419" spans="1:6" ht="45" customHeight="1" x14ac:dyDescent="0.25">
      <c r="A419" s="139" t="s">
        <v>208</v>
      </c>
      <c r="B419" s="140" t="s">
        <v>488</v>
      </c>
      <c r="C419" s="141" t="s">
        <v>209</v>
      </c>
      <c r="D419" s="142"/>
      <c r="E419" s="148">
        <v>41265.705000000002</v>
      </c>
      <c r="F419" s="148">
        <v>40453.194000000003</v>
      </c>
    </row>
    <row r="420" spans="1:6" ht="47.25" x14ac:dyDescent="0.25">
      <c r="A420" s="139" t="s">
        <v>709</v>
      </c>
      <c r="B420" s="140" t="s">
        <v>488</v>
      </c>
      <c r="C420" s="141" t="s">
        <v>209</v>
      </c>
      <c r="D420" s="142" t="s">
        <v>758</v>
      </c>
      <c r="E420" s="148">
        <v>41265.705000000002</v>
      </c>
      <c r="F420" s="148">
        <v>40453.194000000003</v>
      </c>
    </row>
    <row r="421" spans="1:6" ht="31.5" x14ac:dyDescent="0.25">
      <c r="A421" s="139" t="s">
        <v>489</v>
      </c>
      <c r="B421" s="140" t="s">
        <v>490</v>
      </c>
      <c r="C421" s="141" t="s">
        <v>187</v>
      </c>
      <c r="D421" s="142"/>
      <c r="E421" s="148">
        <v>3362.5329999999999</v>
      </c>
      <c r="F421" s="148">
        <v>3284.7330000000002</v>
      </c>
    </row>
    <row r="422" spans="1:6" ht="125.25" customHeight="1" x14ac:dyDescent="0.25">
      <c r="A422" s="139" t="s">
        <v>270</v>
      </c>
      <c r="B422" s="140" t="s">
        <v>492</v>
      </c>
      <c r="C422" s="141" t="s">
        <v>187</v>
      </c>
      <c r="D422" s="142"/>
      <c r="E422" s="148">
        <v>3362.5329999999999</v>
      </c>
      <c r="F422" s="148">
        <v>3284.7330000000002</v>
      </c>
    </row>
    <row r="423" spans="1:6" ht="46.5" customHeight="1" x14ac:dyDescent="0.25">
      <c r="A423" s="139" t="s">
        <v>208</v>
      </c>
      <c r="B423" s="140" t="s">
        <v>492</v>
      </c>
      <c r="C423" s="141" t="s">
        <v>209</v>
      </c>
      <c r="D423" s="142"/>
      <c r="E423" s="148">
        <v>3362.5329999999999</v>
      </c>
      <c r="F423" s="148">
        <v>3284.7330000000002</v>
      </c>
    </row>
    <row r="424" spans="1:6" ht="31.5" x14ac:dyDescent="0.25">
      <c r="A424" s="139" t="s">
        <v>711</v>
      </c>
      <c r="B424" s="140" t="s">
        <v>492</v>
      </c>
      <c r="C424" s="141" t="s">
        <v>209</v>
      </c>
      <c r="D424" s="142" t="s">
        <v>769</v>
      </c>
      <c r="E424" s="148">
        <v>3362.5329999999999</v>
      </c>
      <c r="F424" s="148">
        <v>3284.7330000000002</v>
      </c>
    </row>
    <row r="425" spans="1:6" ht="31.5" x14ac:dyDescent="0.25">
      <c r="A425" s="139" t="s">
        <v>493</v>
      </c>
      <c r="B425" s="140" t="s">
        <v>494</v>
      </c>
      <c r="C425" s="141" t="s">
        <v>187</v>
      </c>
      <c r="D425" s="142"/>
      <c r="E425" s="148">
        <v>4857.3999999999996</v>
      </c>
      <c r="F425" s="148">
        <v>4857</v>
      </c>
    </row>
    <row r="426" spans="1:6" ht="47.25" x14ac:dyDescent="0.25">
      <c r="A426" s="139" t="s">
        <v>495</v>
      </c>
      <c r="B426" s="140" t="s">
        <v>496</v>
      </c>
      <c r="C426" s="141" t="s">
        <v>187</v>
      </c>
      <c r="D426" s="142"/>
      <c r="E426" s="148">
        <v>3.8</v>
      </c>
      <c r="F426" s="148">
        <v>3.4</v>
      </c>
    </row>
    <row r="427" spans="1:6" ht="14.25" customHeight="1" x14ac:dyDescent="0.25">
      <c r="A427" s="139" t="s">
        <v>194</v>
      </c>
      <c r="B427" s="140" t="s">
        <v>496</v>
      </c>
      <c r="C427" s="141" t="s">
        <v>195</v>
      </c>
      <c r="D427" s="142"/>
      <c r="E427" s="148">
        <v>3.8</v>
      </c>
      <c r="F427" s="148">
        <v>3.4</v>
      </c>
    </row>
    <row r="428" spans="1:6" x14ac:dyDescent="0.25">
      <c r="A428" s="139" t="s">
        <v>710</v>
      </c>
      <c r="B428" s="140" t="s">
        <v>496</v>
      </c>
      <c r="C428" s="141" t="s">
        <v>195</v>
      </c>
      <c r="D428" s="142" t="s">
        <v>770</v>
      </c>
      <c r="E428" s="148">
        <v>3.8</v>
      </c>
      <c r="F428" s="148">
        <v>3.4</v>
      </c>
    </row>
    <row r="429" spans="1:6" ht="63" x14ac:dyDescent="0.25">
      <c r="A429" s="139" t="s">
        <v>497</v>
      </c>
      <c r="B429" s="140" t="s">
        <v>498</v>
      </c>
      <c r="C429" s="141" t="s">
        <v>187</v>
      </c>
      <c r="D429" s="142"/>
      <c r="E429" s="148">
        <v>1654.4</v>
      </c>
      <c r="F429" s="148">
        <v>1654.4</v>
      </c>
    </row>
    <row r="430" spans="1:6" ht="63" x14ac:dyDescent="0.25">
      <c r="A430" s="139" t="s">
        <v>208</v>
      </c>
      <c r="B430" s="140" t="s">
        <v>498</v>
      </c>
      <c r="C430" s="141" t="s">
        <v>209</v>
      </c>
      <c r="D430" s="142"/>
      <c r="E430" s="148">
        <v>1505.6</v>
      </c>
      <c r="F430" s="148">
        <v>1505.6</v>
      </c>
    </row>
    <row r="431" spans="1:6" ht="47.25" x14ac:dyDescent="0.25">
      <c r="A431" s="139" t="s">
        <v>709</v>
      </c>
      <c r="B431" s="140" t="s">
        <v>498</v>
      </c>
      <c r="C431" s="141" t="s">
        <v>209</v>
      </c>
      <c r="D431" s="142" t="s">
        <v>758</v>
      </c>
      <c r="E431" s="148">
        <v>1505.6</v>
      </c>
      <c r="F431" s="148">
        <v>1505.6</v>
      </c>
    </row>
    <row r="432" spans="1:6" ht="14.25" customHeight="1" x14ac:dyDescent="0.25">
      <c r="A432" s="139" t="s">
        <v>194</v>
      </c>
      <c r="B432" s="140" t="s">
        <v>498</v>
      </c>
      <c r="C432" s="141" t="s">
        <v>195</v>
      </c>
      <c r="D432" s="142"/>
      <c r="E432" s="148">
        <v>148.80000000000001</v>
      </c>
      <c r="F432" s="148">
        <v>148.80000000000001</v>
      </c>
    </row>
    <row r="433" spans="1:6" ht="47.25" x14ac:dyDescent="0.25">
      <c r="A433" s="139" t="s">
        <v>709</v>
      </c>
      <c r="B433" s="140" t="s">
        <v>498</v>
      </c>
      <c r="C433" s="141" t="s">
        <v>195</v>
      </c>
      <c r="D433" s="142" t="s">
        <v>758</v>
      </c>
      <c r="E433" s="148">
        <v>148.80000000000001</v>
      </c>
      <c r="F433" s="148">
        <v>148.80000000000001</v>
      </c>
    </row>
    <row r="434" spans="1:6" ht="47.25" x14ac:dyDescent="0.25">
      <c r="A434" s="139" t="s">
        <v>499</v>
      </c>
      <c r="B434" s="140" t="s">
        <v>500</v>
      </c>
      <c r="C434" s="141" t="s">
        <v>187</v>
      </c>
      <c r="D434" s="142"/>
      <c r="E434" s="148">
        <v>1556.6</v>
      </c>
      <c r="F434" s="148">
        <v>1556.6</v>
      </c>
    </row>
    <row r="435" spans="1:6" ht="47.25" customHeight="1" x14ac:dyDescent="0.25">
      <c r="A435" s="139" t="s">
        <v>208</v>
      </c>
      <c r="B435" s="140" t="s">
        <v>500</v>
      </c>
      <c r="C435" s="141" t="s">
        <v>209</v>
      </c>
      <c r="D435" s="142"/>
      <c r="E435" s="148">
        <v>1361.702</v>
      </c>
      <c r="F435" s="148">
        <v>1361.702</v>
      </c>
    </row>
    <row r="436" spans="1:6" ht="47.25" x14ac:dyDescent="0.25">
      <c r="A436" s="139" t="s">
        <v>709</v>
      </c>
      <c r="B436" s="140" t="s">
        <v>500</v>
      </c>
      <c r="C436" s="141" t="s">
        <v>209</v>
      </c>
      <c r="D436" s="142" t="s">
        <v>758</v>
      </c>
      <c r="E436" s="148">
        <v>1361.702</v>
      </c>
      <c r="F436" s="148">
        <v>1361.702</v>
      </c>
    </row>
    <row r="437" spans="1:6" ht="14.25" customHeight="1" x14ac:dyDescent="0.25">
      <c r="A437" s="139" t="s">
        <v>194</v>
      </c>
      <c r="B437" s="140" t="s">
        <v>500</v>
      </c>
      <c r="C437" s="141" t="s">
        <v>195</v>
      </c>
      <c r="D437" s="142"/>
      <c r="E437" s="148">
        <v>194.898</v>
      </c>
      <c r="F437" s="148">
        <v>194.898</v>
      </c>
    </row>
    <row r="438" spans="1:6" ht="47.25" x14ac:dyDescent="0.25">
      <c r="A438" s="139" t="s">
        <v>709</v>
      </c>
      <c r="B438" s="140" t="s">
        <v>500</v>
      </c>
      <c r="C438" s="141" t="s">
        <v>195</v>
      </c>
      <c r="D438" s="142" t="s">
        <v>758</v>
      </c>
      <c r="E438" s="148">
        <v>194.898</v>
      </c>
      <c r="F438" s="148">
        <v>194.898</v>
      </c>
    </row>
    <row r="439" spans="1:6" ht="31.5" x14ac:dyDescent="0.25">
      <c r="A439" s="139" t="s">
        <v>501</v>
      </c>
      <c r="B439" s="140" t="s">
        <v>502</v>
      </c>
      <c r="C439" s="141" t="s">
        <v>187</v>
      </c>
      <c r="D439" s="142"/>
      <c r="E439" s="148">
        <v>821.3</v>
      </c>
      <c r="F439" s="148">
        <v>821.3</v>
      </c>
    </row>
    <row r="440" spans="1:6" ht="44.25" customHeight="1" x14ac:dyDescent="0.25">
      <c r="A440" s="139" t="s">
        <v>208</v>
      </c>
      <c r="B440" s="140" t="s">
        <v>502</v>
      </c>
      <c r="C440" s="141" t="s">
        <v>209</v>
      </c>
      <c r="D440" s="142"/>
      <c r="E440" s="148">
        <v>757.90599999999995</v>
      </c>
      <c r="F440" s="148">
        <v>757.90599999999995</v>
      </c>
    </row>
    <row r="441" spans="1:6" ht="47.25" x14ac:dyDescent="0.25">
      <c r="A441" s="139" t="s">
        <v>709</v>
      </c>
      <c r="B441" s="140" t="s">
        <v>502</v>
      </c>
      <c r="C441" s="141" t="s">
        <v>209</v>
      </c>
      <c r="D441" s="142" t="s">
        <v>758</v>
      </c>
      <c r="E441" s="148">
        <v>757.90599999999995</v>
      </c>
      <c r="F441" s="148">
        <v>757.90599999999995</v>
      </c>
    </row>
    <row r="442" spans="1:6" ht="14.25" customHeight="1" x14ac:dyDescent="0.25">
      <c r="A442" s="139" t="s">
        <v>194</v>
      </c>
      <c r="B442" s="140" t="s">
        <v>502</v>
      </c>
      <c r="C442" s="141" t="s">
        <v>195</v>
      </c>
      <c r="D442" s="142"/>
      <c r="E442" s="148">
        <v>63.393999999999998</v>
      </c>
      <c r="F442" s="148">
        <v>63.393999999999998</v>
      </c>
    </row>
    <row r="443" spans="1:6" ht="47.25" x14ac:dyDescent="0.25">
      <c r="A443" s="139" t="s">
        <v>709</v>
      </c>
      <c r="B443" s="140" t="s">
        <v>502</v>
      </c>
      <c r="C443" s="141" t="s">
        <v>195</v>
      </c>
      <c r="D443" s="142" t="s">
        <v>758</v>
      </c>
      <c r="E443" s="148">
        <v>63.393999999999998</v>
      </c>
      <c r="F443" s="148">
        <v>63.393999999999998</v>
      </c>
    </row>
    <row r="444" spans="1:6" ht="47.25" x14ac:dyDescent="0.25">
      <c r="A444" s="139" t="s">
        <v>503</v>
      </c>
      <c r="B444" s="140" t="s">
        <v>504</v>
      </c>
      <c r="C444" s="141" t="s">
        <v>187</v>
      </c>
      <c r="D444" s="142"/>
      <c r="E444" s="148">
        <v>820.6</v>
      </c>
      <c r="F444" s="148">
        <v>820.6</v>
      </c>
    </row>
    <row r="445" spans="1:6" ht="43.5" customHeight="1" x14ac:dyDescent="0.25">
      <c r="A445" s="139" t="s">
        <v>208</v>
      </c>
      <c r="B445" s="140" t="s">
        <v>504</v>
      </c>
      <c r="C445" s="141" t="s">
        <v>209</v>
      </c>
      <c r="D445" s="142"/>
      <c r="E445" s="148">
        <v>751.46500000000003</v>
      </c>
      <c r="F445" s="148">
        <v>751.46500000000003</v>
      </c>
    </row>
    <row r="446" spans="1:6" ht="47.25" x14ac:dyDescent="0.25">
      <c r="A446" s="139" t="s">
        <v>709</v>
      </c>
      <c r="B446" s="140" t="s">
        <v>504</v>
      </c>
      <c r="C446" s="141" t="s">
        <v>209</v>
      </c>
      <c r="D446" s="142" t="s">
        <v>758</v>
      </c>
      <c r="E446" s="148">
        <v>751.46500000000003</v>
      </c>
      <c r="F446" s="148">
        <v>751.46500000000003</v>
      </c>
    </row>
    <row r="447" spans="1:6" ht="14.25" customHeight="1" x14ac:dyDescent="0.25">
      <c r="A447" s="139" t="s">
        <v>194</v>
      </c>
      <c r="B447" s="140" t="s">
        <v>504</v>
      </c>
      <c r="C447" s="141" t="s">
        <v>195</v>
      </c>
      <c r="D447" s="142"/>
      <c r="E447" s="148">
        <v>69.135000000000005</v>
      </c>
      <c r="F447" s="148">
        <v>69.135000000000005</v>
      </c>
    </row>
    <row r="448" spans="1:6" ht="47.25" x14ac:dyDescent="0.25">
      <c r="A448" s="139" t="s">
        <v>709</v>
      </c>
      <c r="B448" s="140" t="s">
        <v>504</v>
      </c>
      <c r="C448" s="141" t="s">
        <v>195</v>
      </c>
      <c r="D448" s="142" t="s">
        <v>758</v>
      </c>
      <c r="E448" s="148">
        <v>69.135000000000005</v>
      </c>
      <c r="F448" s="148">
        <v>69.135000000000005</v>
      </c>
    </row>
    <row r="449" spans="1:6" ht="78.75" x14ac:dyDescent="0.25">
      <c r="A449" s="139" t="s">
        <v>505</v>
      </c>
      <c r="B449" s="140" t="s">
        <v>506</v>
      </c>
      <c r="C449" s="141" t="s">
        <v>187</v>
      </c>
      <c r="D449" s="142"/>
      <c r="E449" s="148">
        <v>0.7</v>
      </c>
      <c r="F449" s="148">
        <v>0.7</v>
      </c>
    </row>
    <row r="450" spans="1:6" ht="14.25" customHeight="1" x14ac:dyDescent="0.25">
      <c r="A450" s="139" t="s">
        <v>194</v>
      </c>
      <c r="B450" s="140" t="s">
        <v>506</v>
      </c>
      <c r="C450" s="141" t="s">
        <v>195</v>
      </c>
      <c r="D450" s="142"/>
      <c r="E450" s="148">
        <v>0.7</v>
      </c>
      <c r="F450" s="148">
        <v>0.7</v>
      </c>
    </row>
    <row r="451" spans="1:6" ht="47.25" x14ac:dyDescent="0.25">
      <c r="A451" s="139" t="s">
        <v>709</v>
      </c>
      <c r="B451" s="140" t="s">
        <v>506</v>
      </c>
      <c r="C451" s="141" t="s">
        <v>195</v>
      </c>
      <c r="D451" s="142" t="s">
        <v>758</v>
      </c>
      <c r="E451" s="148">
        <v>0.7</v>
      </c>
      <c r="F451" s="148">
        <v>0.7</v>
      </c>
    </row>
    <row r="452" spans="1:6" x14ac:dyDescent="0.25">
      <c r="A452" s="139" t="s">
        <v>507</v>
      </c>
      <c r="B452" s="140" t="s">
        <v>508</v>
      </c>
      <c r="C452" s="141" t="s">
        <v>187</v>
      </c>
      <c r="D452" s="142"/>
      <c r="E452" s="148">
        <v>10</v>
      </c>
      <c r="F452" s="148">
        <v>10</v>
      </c>
    </row>
    <row r="453" spans="1:6" ht="31.5" x14ac:dyDescent="0.25">
      <c r="A453" s="139" t="s">
        <v>509</v>
      </c>
      <c r="B453" s="140" t="s">
        <v>510</v>
      </c>
      <c r="C453" s="141" t="s">
        <v>187</v>
      </c>
      <c r="D453" s="142"/>
      <c r="E453" s="148">
        <v>10</v>
      </c>
      <c r="F453" s="148">
        <v>10</v>
      </c>
    </row>
    <row r="454" spans="1:6" x14ac:dyDescent="0.25">
      <c r="A454" s="139" t="s">
        <v>511</v>
      </c>
      <c r="B454" s="140" t="s">
        <v>512</v>
      </c>
      <c r="C454" s="141" t="s">
        <v>187</v>
      </c>
      <c r="D454" s="142"/>
      <c r="E454" s="148">
        <v>10</v>
      </c>
      <c r="F454" s="148">
        <v>10</v>
      </c>
    </row>
    <row r="455" spans="1:6" ht="14.25" customHeight="1" x14ac:dyDescent="0.25">
      <c r="A455" s="139" t="s">
        <v>194</v>
      </c>
      <c r="B455" s="140" t="s">
        <v>512</v>
      </c>
      <c r="C455" s="141" t="s">
        <v>195</v>
      </c>
      <c r="D455" s="142"/>
      <c r="E455" s="148">
        <v>10</v>
      </c>
      <c r="F455" s="148">
        <v>10</v>
      </c>
    </row>
    <row r="456" spans="1:6" x14ac:dyDescent="0.25">
      <c r="A456" s="139" t="s">
        <v>691</v>
      </c>
      <c r="B456" s="140" t="s">
        <v>512</v>
      </c>
      <c r="C456" s="141" t="s">
        <v>195</v>
      </c>
      <c r="D456" s="142" t="s">
        <v>754</v>
      </c>
      <c r="E456" s="148">
        <v>10</v>
      </c>
      <c r="F456" s="148">
        <v>10</v>
      </c>
    </row>
    <row r="457" spans="1:6" ht="31.5" x14ac:dyDescent="0.25">
      <c r="A457" s="139" t="s">
        <v>513</v>
      </c>
      <c r="B457" s="140" t="s">
        <v>514</v>
      </c>
      <c r="C457" s="141" t="s">
        <v>187</v>
      </c>
      <c r="D457" s="142"/>
      <c r="E457" s="148">
        <v>6635.0309999999999</v>
      </c>
      <c r="F457" s="148">
        <v>6561.6809999999996</v>
      </c>
    </row>
    <row r="458" spans="1:6" ht="31.5" x14ac:dyDescent="0.25">
      <c r="A458" s="139" t="s">
        <v>515</v>
      </c>
      <c r="B458" s="140" t="s">
        <v>516</v>
      </c>
      <c r="C458" s="141" t="s">
        <v>187</v>
      </c>
      <c r="D458" s="142"/>
      <c r="E458" s="148">
        <v>445.24</v>
      </c>
      <c r="F458" s="148">
        <v>477.89</v>
      </c>
    </row>
    <row r="459" spans="1:6" ht="31.5" x14ac:dyDescent="0.25">
      <c r="A459" s="139" t="s">
        <v>517</v>
      </c>
      <c r="B459" s="140" t="s">
        <v>518</v>
      </c>
      <c r="C459" s="141" t="s">
        <v>187</v>
      </c>
      <c r="D459" s="142"/>
      <c r="E459" s="148">
        <v>445.24</v>
      </c>
      <c r="F459" s="148">
        <v>477.89</v>
      </c>
    </row>
    <row r="460" spans="1:6" ht="47.25" x14ac:dyDescent="0.25">
      <c r="A460" s="139" t="s">
        <v>519</v>
      </c>
      <c r="B460" s="140" t="s">
        <v>520</v>
      </c>
      <c r="C460" s="141" t="s">
        <v>187</v>
      </c>
      <c r="D460" s="142"/>
      <c r="E460" s="148">
        <v>37.35</v>
      </c>
      <c r="F460" s="148">
        <v>37.35</v>
      </c>
    </row>
    <row r="461" spans="1:6" ht="14.25" customHeight="1" x14ac:dyDescent="0.25">
      <c r="A461" s="139" t="s">
        <v>194</v>
      </c>
      <c r="B461" s="140" t="s">
        <v>520</v>
      </c>
      <c r="C461" s="141" t="s">
        <v>195</v>
      </c>
      <c r="D461" s="142"/>
      <c r="E461" s="148">
        <v>37.35</v>
      </c>
      <c r="F461" s="148">
        <v>37.35</v>
      </c>
    </row>
    <row r="462" spans="1:6" x14ac:dyDescent="0.25">
      <c r="A462" s="139" t="s">
        <v>708</v>
      </c>
      <c r="B462" s="140" t="s">
        <v>520</v>
      </c>
      <c r="C462" s="141" t="s">
        <v>195</v>
      </c>
      <c r="D462" s="142" t="s">
        <v>751</v>
      </c>
      <c r="E462" s="148">
        <v>37.35</v>
      </c>
      <c r="F462" s="148">
        <v>37.35</v>
      </c>
    </row>
    <row r="463" spans="1:6" x14ac:dyDescent="0.25">
      <c r="A463" s="139" t="s">
        <v>521</v>
      </c>
      <c r="B463" s="140" t="s">
        <v>522</v>
      </c>
      <c r="C463" s="141" t="s">
        <v>187</v>
      </c>
      <c r="D463" s="142"/>
      <c r="E463" s="148">
        <v>407.89</v>
      </c>
      <c r="F463" s="148">
        <v>440.54</v>
      </c>
    </row>
    <row r="464" spans="1:6" ht="14.25" customHeight="1" x14ac:dyDescent="0.25">
      <c r="A464" s="139" t="s">
        <v>194</v>
      </c>
      <c r="B464" s="140" t="s">
        <v>522</v>
      </c>
      <c r="C464" s="141" t="s">
        <v>195</v>
      </c>
      <c r="D464" s="142"/>
      <c r="E464" s="148">
        <v>407.89</v>
      </c>
      <c r="F464" s="148">
        <v>440.54</v>
      </c>
    </row>
    <row r="465" spans="1:6" x14ac:dyDescent="0.25">
      <c r="A465" s="139" t="s">
        <v>707</v>
      </c>
      <c r="B465" s="140" t="s">
        <v>522</v>
      </c>
      <c r="C465" s="141" t="s">
        <v>195</v>
      </c>
      <c r="D465" s="142" t="s">
        <v>771</v>
      </c>
      <c r="E465" s="148">
        <v>407.89</v>
      </c>
      <c r="F465" s="148">
        <v>440.54</v>
      </c>
    </row>
    <row r="466" spans="1:6" ht="31.5" x14ac:dyDescent="0.25">
      <c r="A466" s="139" t="s">
        <v>523</v>
      </c>
      <c r="B466" s="140" t="s">
        <v>524</v>
      </c>
      <c r="C466" s="141" t="s">
        <v>187</v>
      </c>
      <c r="D466" s="142"/>
      <c r="E466" s="148">
        <v>33.5</v>
      </c>
      <c r="F466" s="148">
        <v>33.5</v>
      </c>
    </row>
    <row r="467" spans="1:6" ht="47.25" x14ac:dyDescent="0.25">
      <c r="A467" s="139" t="s">
        <v>525</v>
      </c>
      <c r="B467" s="140" t="s">
        <v>526</v>
      </c>
      <c r="C467" s="141" t="s">
        <v>187</v>
      </c>
      <c r="D467" s="142"/>
      <c r="E467" s="148">
        <v>33.5</v>
      </c>
      <c r="F467" s="148">
        <v>33.5</v>
      </c>
    </row>
    <row r="468" spans="1:6" x14ac:dyDescent="0.25">
      <c r="A468" s="139" t="s">
        <v>527</v>
      </c>
      <c r="B468" s="140" t="s">
        <v>528</v>
      </c>
      <c r="C468" s="141" t="s">
        <v>187</v>
      </c>
      <c r="D468" s="142"/>
      <c r="E468" s="148">
        <v>30.5</v>
      </c>
      <c r="F468" s="148">
        <v>30.5</v>
      </c>
    </row>
    <row r="469" spans="1:6" ht="14.25" customHeight="1" x14ac:dyDescent="0.25">
      <c r="A469" s="139" t="s">
        <v>194</v>
      </c>
      <c r="B469" s="140" t="s">
        <v>528</v>
      </c>
      <c r="C469" s="141" t="s">
        <v>195</v>
      </c>
      <c r="D469" s="142"/>
      <c r="E469" s="148">
        <v>30.5</v>
      </c>
      <c r="F469" s="148">
        <v>30.5</v>
      </c>
    </row>
    <row r="470" spans="1:6" x14ac:dyDescent="0.25">
      <c r="A470" s="139" t="s">
        <v>691</v>
      </c>
      <c r="B470" s="140" t="s">
        <v>528</v>
      </c>
      <c r="C470" s="141" t="s">
        <v>195</v>
      </c>
      <c r="D470" s="142" t="s">
        <v>754</v>
      </c>
      <c r="E470" s="148">
        <v>30.5</v>
      </c>
      <c r="F470" s="148">
        <v>30.5</v>
      </c>
    </row>
    <row r="471" spans="1:6" x14ac:dyDescent="0.25">
      <c r="A471" s="139" t="s">
        <v>529</v>
      </c>
      <c r="B471" s="140" t="s">
        <v>530</v>
      </c>
      <c r="C471" s="141" t="s">
        <v>187</v>
      </c>
      <c r="D471" s="142"/>
      <c r="E471" s="148">
        <v>3</v>
      </c>
      <c r="F471" s="148">
        <v>3</v>
      </c>
    </row>
    <row r="472" spans="1:6" ht="14.25" customHeight="1" x14ac:dyDescent="0.25">
      <c r="A472" s="139" t="s">
        <v>194</v>
      </c>
      <c r="B472" s="140" t="s">
        <v>530</v>
      </c>
      <c r="C472" s="141" t="s">
        <v>195</v>
      </c>
      <c r="D472" s="142"/>
      <c r="E472" s="148">
        <v>3</v>
      </c>
      <c r="F472" s="148">
        <v>3</v>
      </c>
    </row>
    <row r="473" spans="1:6" x14ac:dyDescent="0.25">
      <c r="A473" s="139" t="s">
        <v>691</v>
      </c>
      <c r="B473" s="140" t="s">
        <v>530</v>
      </c>
      <c r="C473" s="141" t="s">
        <v>195</v>
      </c>
      <c r="D473" s="142" t="s">
        <v>754</v>
      </c>
      <c r="E473" s="148">
        <v>3</v>
      </c>
      <c r="F473" s="148">
        <v>3</v>
      </c>
    </row>
    <row r="474" spans="1:6" x14ac:dyDescent="0.25">
      <c r="A474" s="139" t="s">
        <v>531</v>
      </c>
      <c r="B474" s="140" t="s">
        <v>532</v>
      </c>
      <c r="C474" s="141" t="s">
        <v>187</v>
      </c>
      <c r="D474" s="142"/>
      <c r="E474" s="148">
        <v>6156.2910000000002</v>
      </c>
      <c r="F474" s="148">
        <v>6050.2910000000002</v>
      </c>
    </row>
    <row r="475" spans="1:6" ht="47.25" x14ac:dyDescent="0.25">
      <c r="A475" s="139" t="s">
        <v>533</v>
      </c>
      <c r="B475" s="140" t="s">
        <v>534</v>
      </c>
      <c r="C475" s="141" t="s">
        <v>187</v>
      </c>
      <c r="D475" s="142"/>
      <c r="E475" s="148">
        <v>70</v>
      </c>
      <c r="F475" s="148">
        <v>70</v>
      </c>
    </row>
    <row r="476" spans="1:6" ht="31.5" x14ac:dyDescent="0.25">
      <c r="A476" s="139" t="s">
        <v>535</v>
      </c>
      <c r="B476" s="140" t="s">
        <v>536</v>
      </c>
      <c r="C476" s="141" t="s">
        <v>187</v>
      </c>
      <c r="D476" s="142"/>
      <c r="E476" s="148">
        <v>25</v>
      </c>
      <c r="F476" s="148">
        <v>25</v>
      </c>
    </row>
    <row r="477" spans="1:6" ht="14.25" customHeight="1" x14ac:dyDescent="0.25">
      <c r="A477" s="139" t="s">
        <v>194</v>
      </c>
      <c r="B477" s="140" t="s">
        <v>536</v>
      </c>
      <c r="C477" s="141" t="s">
        <v>195</v>
      </c>
      <c r="D477" s="142"/>
      <c r="E477" s="148">
        <v>25</v>
      </c>
      <c r="F477" s="148">
        <v>25</v>
      </c>
    </row>
    <row r="478" spans="1:6" x14ac:dyDescent="0.25">
      <c r="A478" s="139" t="s">
        <v>691</v>
      </c>
      <c r="B478" s="140" t="s">
        <v>536</v>
      </c>
      <c r="C478" s="141" t="s">
        <v>195</v>
      </c>
      <c r="D478" s="142" t="s">
        <v>754</v>
      </c>
      <c r="E478" s="148">
        <v>25</v>
      </c>
      <c r="F478" s="148">
        <v>25</v>
      </c>
    </row>
    <row r="479" spans="1:6" ht="31.5" x14ac:dyDescent="0.25">
      <c r="A479" s="139" t="s">
        <v>537</v>
      </c>
      <c r="B479" s="140" t="s">
        <v>538</v>
      </c>
      <c r="C479" s="141" t="s">
        <v>187</v>
      </c>
      <c r="D479" s="142"/>
      <c r="E479" s="148">
        <v>15</v>
      </c>
      <c r="F479" s="148">
        <v>15</v>
      </c>
    </row>
    <row r="480" spans="1:6" ht="14.25" customHeight="1" x14ac:dyDescent="0.25">
      <c r="A480" s="139" t="s">
        <v>194</v>
      </c>
      <c r="B480" s="140" t="s">
        <v>538</v>
      </c>
      <c r="C480" s="141" t="s">
        <v>195</v>
      </c>
      <c r="D480" s="142"/>
      <c r="E480" s="148">
        <v>15</v>
      </c>
      <c r="F480" s="148">
        <v>15</v>
      </c>
    </row>
    <row r="481" spans="1:6" x14ac:dyDescent="0.25">
      <c r="A481" s="139" t="s">
        <v>691</v>
      </c>
      <c r="B481" s="140" t="s">
        <v>538</v>
      </c>
      <c r="C481" s="141" t="s">
        <v>195</v>
      </c>
      <c r="D481" s="142" t="s">
        <v>754</v>
      </c>
      <c r="E481" s="148">
        <v>15</v>
      </c>
      <c r="F481" s="148">
        <v>15</v>
      </c>
    </row>
    <row r="482" spans="1:6" ht="63" x14ac:dyDescent="0.25">
      <c r="A482" s="139" t="s">
        <v>539</v>
      </c>
      <c r="B482" s="140" t="s">
        <v>540</v>
      </c>
      <c r="C482" s="141" t="s">
        <v>187</v>
      </c>
      <c r="D482" s="142"/>
      <c r="E482" s="148">
        <v>5</v>
      </c>
      <c r="F482" s="148">
        <v>5</v>
      </c>
    </row>
    <row r="483" spans="1:6" ht="14.25" customHeight="1" x14ac:dyDescent="0.25">
      <c r="A483" s="139" t="s">
        <v>194</v>
      </c>
      <c r="B483" s="140" t="s">
        <v>540</v>
      </c>
      <c r="C483" s="141" t="s">
        <v>195</v>
      </c>
      <c r="D483" s="142"/>
      <c r="E483" s="148">
        <v>5</v>
      </c>
      <c r="F483" s="148">
        <v>5</v>
      </c>
    </row>
    <row r="484" spans="1:6" x14ac:dyDescent="0.25">
      <c r="A484" s="139" t="s">
        <v>691</v>
      </c>
      <c r="B484" s="140" t="s">
        <v>540</v>
      </c>
      <c r="C484" s="141" t="s">
        <v>195</v>
      </c>
      <c r="D484" s="142" t="s">
        <v>754</v>
      </c>
      <c r="E484" s="148">
        <v>5</v>
      </c>
      <c r="F484" s="148">
        <v>5</v>
      </c>
    </row>
    <row r="485" spans="1:6" ht="31.5" x14ac:dyDescent="0.25">
      <c r="A485" s="139" t="s">
        <v>541</v>
      </c>
      <c r="B485" s="140" t="s">
        <v>542</v>
      </c>
      <c r="C485" s="141" t="s">
        <v>187</v>
      </c>
      <c r="D485" s="142"/>
      <c r="E485" s="148">
        <v>10</v>
      </c>
      <c r="F485" s="148">
        <v>10</v>
      </c>
    </row>
    <row r="486" spans="1:6" ht="14.25" customHeight="1" x14ac:dyDescent="0.25">
      <c r="A486" s="139" t="s">
        <v>194</v>
      </c>
      <c r="B486" s="140" t="s">
        <v>542</v>
      </c>
      <c r="C486" s="141" t="s">
        <v>195</v>
      </c>
      <c r="D486" s="142"/>
      <c r="E486" s="148">
        <v>10</v>
      </c>
      <c r="F486" s="148">
        <v>10</v>
      </c>
    </row>
    <row r="487" spans="1:6" x14ac:dyDescent="0.25">
      <c r="A487" s="139" t="s">
        <v>691</v>
      </c>
      <c r="B487" s="140" t="s">
        <v>542</v>
      </c>
      <c r="C487" s="141" t="s">
        <v>195</v>
      </c>
      <c r="D487" s="142" t="s">
        <v>754</v>
      </c>
      <c r="E487" s="148">
        <v>10</v>
      </c>
      <c r="F487" s="148">
        <v>10</v>
      </c>
    </row>
    <row r="488" spans="1:6" ht="47.25" x14ac:dyDescent="0.25">
      <c r="A488" s="139" t="s">
        <v>543</v>
      </c>
      <c r="B488" s="140" t="s">
        <v>544</v>
      </c>
      <c r="C488" s="141" t="s">
        <v>187</v>
      </c>
      <c r="D488" s="142"/>
      <c r="E488" s="148">
        <v>15</v>
      </c>
      <c r="F488" s="148">
        <v>15</v>
      </c>
    </row>
    <row r="489" spans="1:6" ht="14.25" customHeight="1" x14ac:dyDescent="0.25">
      <c r="A489" s="139" t="s">
        <v>194</v>
      </c>
      <c r="B489" s="140" t="s">
        <v>544</v>
      </c>
      <c r="C489" s="141" t="s">
        <v>195</v>
      </c>
      <c r="D489" s="142"/>
      <c r="E489" s="148">
        <v>15</v>
      </c>
      <c r="F489" s="148">
        <v>15</v>
      </c>
    </row>
    <row r="490" spans="1:6" x14ac:dyDescent="0.25">
      <c r="A490" s="139" t="s">
        <v>691</v>
      </c>
      <c r="B490" s="140" t="s">
        <v>544</v>
      </c>
      <c r="C490" s="141" t="s">
        <v>195</v>
      </c>
      <c r="D490" s="142" t="s">
        <v>754</v>
      </c>
      <c r="E490" s="148">
        <v>15</v>
      </c>
      <c r="F490" s="148">
        <v>15</v>
      </c>
    </row>
    <row r="491" spans="1:6" ht="47.25" x14ac:dyDescent="0.25">
      <c r="A491" s="139" t="s">
        <v>545</v>
      </c>
      <c r="B491" s="140" t="s">
        <v>546</v>
      </c>
      <c r="C491" s="141" t="s">
        <v>187</v>
      </c>
      <c r="D491" s="142"/>
      <c r="E491" s="148">
        <v>6086.2910000000002</v>
      </c>
      <c r="F491" s="148">
        <v>5980.2910000000002</v>
      </c>
    </row>
    <row r="492" spans="1:6" x14ac:dyDescent="0.25">
      <c r="A492" s="139" t="s">
        <v>200</v>
      </c>
      <c r="B492" s="140" t="s">
        <v>547</v>
      </c>
      <c r="C492" s="141" t="s">
        <v>187</v>
      </c>
      <c r="D492" s="142"/>
      <c r="E492" s="148">
        <v>0</v>
      </c>
      <c r="F492" s="148">
        <v>0</v>
      </c>
    </row>
    <row r="493" spans="1:6" ht="14.25" customHeight="1" x14ac:dyDescent="0.25">
      <c r="A493" s="139" t="s">
        <v>194</v>
      </c>
      <c r="B493" s="140" t="s">
        <v>547</v>
      </c>
      <c r="C493" s="141" t="s">
        <v>195</v>
      </c>
      <c r="D493" s="142"/>
      <c r="E493" s="148">
        <v>0</v>
      </c>
      <c r="F493" s="148">
        <v>0</v>
      </c>
    </row>
    <row r="494" spans="1:6" ht="15" customHeight="1" x14ac:dyDescent="0.25">
      <c r="A494" s="139" t="s">
        <v>697</v>
      </c>
      <c r="B494" s="140" t="s">
        <v>547</v>
      </c>
      <c r="C494" s="141" t="s">
        <v>195</v>
      </c>
      <c r="D494" s="142" t="s">
        <v>747</v>
      </c>
      <c r="E494" s="148">
        <v>0</v>
      </c>
      <c r="F494" s="148">
        <v>0</v>
      </c>
    </row>
    <row r="495" spans="1:6" x14ac:dyDescent="0.25">
      <c r="A495" s="139" t="s">
        <v>202</v>
      </c>
      <c r="B495" s="140" t="s">
        <v>548</v>
      </c>
      <c r="C495" s="141" t="s">
        <v>187</v>
      </c>
      <c r="D495" s="142"/>
      <c r="E495" s="148">
        <v>96.504000000000005</v>
      </c>
      <c r="F495" s="148">
        <v>96.504000000000005</v>
      </c>
    </row>
    <row r="496" spans="1:6" ht="14.25" customHeight="1" x14ac:dyDescent="0.25">
      <c r="A496" s="139" t="s">
        <v>194</v>
      </c>
      <c r="B496" s="140" t="s">
        <v>548</v>
      </c>
      <c r="C496" s="141" t="s">
        <v>195</v>
      </c>
      <c r="D496" s="142"/>
      <c r="E496" s="148">
        <v>96.504000000000005</v>
      </c>
      <c r="F496" s="148">
        <v>96.504000000000005</v>
      </c>
    </row>
    <row r="497" spans="1:6" ht="31.5" x14ac:dyDescent="0.25">
      <c r="A497" s="139" t="s">
        <v>706</v>
      </c>
      <c r="B497" s="140" t="s">
        <v>548</v>
      </c>
      <c r="C497" s="141" t="s">
        <v>195</v>
      </c>
      <c r="D497" s="142" t="s">
        <v>772</v>
      </c>
      <c r="E497" s="148">
        <v>96.504000000000005</v>
      </c>
      <c r="F497" s="148">
        <v>96.504000000000005</v>
      </c>
    </row>
    <row r="498" spans="1:6" ht="123.75" customHeight="1" x14ac:dyDescent="0.25">
      <c r="A498" s="139" t="s">
        <v>270</v>
      </c>
      <c r="B498" s="140" t="s">
        <v>549</v>
      </c>
      <c r="C498" s="141" t="s">
        <v>187</v>
      </c>
      <c r="D498" s="142"/>
      <c r="E498" s="148">
        <v>5989.7870000000003</v>
      </c>
      <c r="F498" s="148">
        <v>5883.7870000000003</v>
      </c>
    </row>
    <row r="499" spans="1:6" ht="45" customHeight="1" x14ac:dyDescent="0.25">
      <c r="A499" s="139" t="s">
        <v>208</v>
      </c>
      <c r="B499" s="140" t="s">
        <v>549</v>
      </c>
      <c r="C499" s="141" t="s">
        <v>209</v>
      </c>
      <c r="D499" s="142"/>
      <c r="E499" s="148">
        <v>5989.7870000000003</v>
      </c>
      <c r="F499" s="148">
        <v>5883.7870000000003</v>
      </c>
    </row>
    <row r="500" spans="1:6" ht="31.5" x14ac:dyDescent="0.25">
      <c r="A500" s="139" t="s">
        <v>706</v>
      </c>
      <c r="B500" s="140" t="s">
        <v>549</v>
      </c>
      <c r="C500" s="141" t="s">
        <v>209</v>
      </c>
      <c r="D500" s="142" t="s">
        <v>772</v>
      </c>
      <c r="E500" s="148">
        <v>5989.7870000000003</v>
      </c>
      <c r="F500" s="148">
        <v>5883.7870000000003</v>
      </c>
    </row>
    <row r="501" spans="1:6" ht="47.25" x14ac:dyDescent="0.25">
      <c r="A501" s="139" t="s">
        <v>550</v>
      </c>
      <c r="B501" s="140" t="s">
        <v>551</v>
      </c>
      <c r="C501" s="141" t="s">
        <v>187</v>
      </c>
      <c r="D501" s="142"/>
      <c r="E501" s="148">
        <v>10378</v>
      </c>
      <c r="F501" s="148">
        <v>1377</v>
      </c>
    </row>
    <row r="502" spans="1:6" ht="31.5" x14ac:dyDescent="0.25">
      <c r="A502" s="139" t="s">
        <v>552</v>
      </c>
      <c r="B502" s="140" t="s">
        <v>553</v>
      </c>
      <c r="C502" s="141" t="s">
        <v>187</v>
      </c>
      <c r="D502" s="142"/>
      <c r="E502" s="148">
        <v>166</v>
      </c>
      <c r="F502" s="148">
        <v>166</v>
      </c>
    </row>
    <row r="503" spans="1:6" ht="30" customHeight="1" x14ac:dyDescent="0.25">
      <c r="A503" s="139" t="s">
        <v>554</v>
      </c>
      <c r="B503" s="140" t="s">
        <v>555</v>
      </c>
      <c r="C503" s="141" t="s">
        <v>187</v>
      </c>
      <c r="D503" s="142"/>
      <c r="E503" s="148">
        <v>166</v>
      </c>
      <c r="F503" s="148">
        <v>166</v>
      </c>
    </row>
    <row r="504" spans="1:6" ht="47.25" x14ac:dyDescent="0.25">
      <c r="A504" s="139" t="s">
        <v>556</v>
      </c>
      <c r="B504" s="140" t="s">
        <v>557</v>
      </c>
      <c r="C504" s="141" t="s">
        <v>187</v>
      </c>
      <c r="D504" s="142"/>
      <c r="E504" s="148">
        <v>146</v>
      </c>
      <c r="F504" s="148">
        <v>146</v>
      </c>
    </row>
    <row r="505" spans="1:6" ht="14.25" customHeight="1" x14ac:dyDescent="0.25">
      <c r="A505" s="139" t="s">
        <v>194</v>
      </c>
      <c r="B505" s="140" t="s">
        <v>557</v>
      </c>
      <c r="C505" s="141" t="s">
        <v>195</v>
      </c>
      <c r="D505" s="142"/>
      <c r="E505" s="148">
        <v>146</v>
      </c>
      <c r="F505" s="148">
        <v>146</v>
      </c>
    </row>
    <row r="506" spans="1:6" x14ac:dyDescent="0.25">
      <c r="A506" s="139" t="s">
        <v>703</v>
      </c>
      <c r="B506" s="140" t="s">
        <v>557</v>
      </c>
      <c r="C506" s="141" t="s">
        <v>195</v>
      </c>
      <c r="D506" s="142" t="s">
        <v>752</v>
      </c>
      <c r="E506" s="148">
        <v>146</v>
      </c>
      <c r="F506" s="148">
        <v>146</v>
      </c>
    </row>
    <row r="507" spans="1:6" ht="31.5" x14ac:dyDescent="0.25">
      <c r="A507" s="139" t="s">
        <v>558</v>
      </c>
      <c r="B507" s="140" t="s">
        <v>559</v>
      </c>
      <c r="C507" s="141" t="s">
        <v>187</v>
      </c>
      <c r="D507" s="142"/>
      <c r="E507" s="148">
        <v>20</v>
      </c>
      <c r="F507" s="148">
        <v>20</v>
      </c>
    </row>
    <row r="508" spans="1:6" ht="14.25" customHeight="1" x14ac:dyDescent="0.25">
      <c r="A508" s="139" t="s">
        <v>194</v>
      </c>
      <c r="B508" s="140" t="s">
        <v>559</v>
      </c>
      <c r="C508" s="141" t="s">
        <v>195</v>
      </c>
      <c r="D508" s="142"/>
      <c r="E508" s="148">
        <v>20</v>
      </c>
      <c r="F508" s="148">
        <v>20</v>
      </c>
    </row>
    <row r="509" spans="1:6" x14ac:dyDescent="0.25">
      <c r="A509" s="139" t="s">
        <v>703</v>
      </c>
      <c r="B509" s="140" t="s">
        <v>559</v>
      </c>
      <c r="C509" s="141" t="s">
        <v>195</v>
      </c>
      <c r="D509" s="142" t="s">
        <v>752</v>
      </c>
      <c r="E509" s="148">
        <v>20</v>
      </c>
      <c r="F509" s="148">
        <v>20</v>
      </c>
    </row>
    <row r="510" spans="1:6" ht="31.5" x14ac:dyDescent="0.25">
      <c r="A510" s="139" t="s">
        <v>560</v>
      </c>
      <c r="B510" s="140" t="s">
        <v>561</v>
      </c>
      <c r="C510" s="141" t="s">
        <v>187</v>
      </c>
      <c r="D510" s="142"/>
      <c r="E510" s="148">
        <v>9550</v>
      </c>
      <c r="F510" s="148">
        <v>550</v>
      </c>
    </row>
    <row r="511" spans="1:6" ht="31.5" x14ac:dyDescent="0.25">
      <c r="A511" s="139" t="s">
        <v>562</v>
      </c>
      <c r="B511" s="140" t="s">
        <v>563</v>
      </c>
      <c r="C511" s="141" t="s">
        <v>187</v>
      </c>
      <c r="D511" s="142"/>
      <c r="E511" s="148">
        <v>425</v>
      </c>
      <c r="F511" s="148">
        <v>425</v>
      </c>
    </row>
    <row r="512" spans="1:6" ht="31.5" x14ac:dyDescent="0.25">
      <c r="A512" s="139" t="s">
        <v>564</v>
      </c>
      <c r="B512" s="140" t="s">
        <v>565</v>
      </c>
      <c r="C512" s="141" t="s">
        <v>187</v>
      </c>
      <c r="D512" s="142"/>
      <c r="E512" s="148">
        <v>239</v>
      </c>
      <c r="F512" s="148">
        <v>239</v>
      </c>
    </row>
    <row r="513" spans="1:6" ht="14.25" customHeight="1" x14ac:dyDescent="0.25">
      <c r="A513" s="139" t="s">
        <v>194</v>
      </c>
      <c r="B513" s="140" t="s">
        <v>565</v>
      </c>
      <c r="C513" s="141" t="s">
        <v>195</v>
      </c>
      <c r="D513" s="142"/>
      <c r="E513" s="148">
        <v>239</v>
      </c>
      <c r="F513" s="148">
        <v>239</v>
      </c>
    </row>
    <row r="514" spans="1:6" x14ac:dyDescent="0.25">
      <c r="A514" s="139" t="s">
        <v>705</v>
      </c>
      <c r="B514" s="140" t="s">
        <v>565</v>
      </c>
      <c r="C514" s="141" t="s">
        <v>195</v>
      </c>
      <c r="D514" s="142" t="s">
        <v>773</v>
      </c>
      <c r="E514" s="148">
        <v>239</v>
      </c>
      <c r="F514" s="148">
        <v>239</v>
      </c>
    </row>
    <row r="515" spans="1:6" ht="31.5" x14ac:dyDescent="0.25">
      <c r="A515" s="139" t="s">
        <v>566</v>
      </c>
      <c r="B515" s="140" t="s">
        <v>567</v>
      </c>
      <c r="C515" s="141" t="s">
        <v>187</v>
      </c>
      <c r="D515" s="142"/>
      <c r="E515" s="148">
        <v>6</v>
      </c>
      <c r="F515" s="148">
        <v>6</v>
      </c>
    </row>
    <row r="516" spans="1:6" ht="14.25" customHeight="1" x14ac:dyDescent="0.25">
      <c r="A516" s="139" t="s">
        <v>194</v>
      </c>
      <c r="B516" s="140" t="s">
        <v>567</v>
      </c>
      <c r="C516" s="141" t="s">
        <v>195</v>
      </c>
      <c r="D516" s="142"/>
      <c r="E516" s="148">
        <v>6</v>
      </c>
      <c r="F516" s="148">
        <v>6</v>
      </c>
    </row>
    <row r="517" spans="1:6" x14ac:dyDescent="0.25">
      <c r="A517" s="139" t="s">
        <v>705</v>
      </c>
      <c r="B517" s="140" t="s">
        <v>567</v>
      </c>
      <c r="C517" s="141" t="s">
        <v>195</v>
      </c>
      <c r="D517" s="142" t="s">
        <v>773</v>
      </c>
      <c r="E517" s="148">
        <v>6</v>
      </c>
      <c r="F517" s="148">
        <v>6</v>
      </c>
    </row>
    <row r="518" spans="1:6" ht="31.5" x14ac:dyDescent="0.25">
      <c r="A518" s="139" t="s">
        <v>568</v>
      </c>
      <c r="B518" s="140" t="s">
        <v>569</v>
      </c>
      <c r="C518" s="141" t="s">
        <v>187</v>
      </c>
      <c r="D518" s="142"/>
      <c r="E518" s="148">
        <v>100</v>
      </c>
      <c r="F518" s="148">
        <v>100</v>
      </c>
    </row>
    <row r="519" spans="1:6" ht="14.25" customHeight="1" x14ac:dyDescent="0.25">
      <c r="A519" s="139" t="s">
        <v>194</v>
      </c>
      <c r="B519" s="140" t="s">
        <v>569</v>
      </c>
      <c r="C519" s="141" t="s">
        <v>195</v>
      </c>
      <c r="D519" s="142"/>
      <c r="E519" s="148">
        <v>100</v>
      </c>
      <c r="F519" s="148">
        <v>100</v>
      </c>
    </row>
    <row r="520" spans="1:6" x14ac:dyDescent="0.25">
      <c r="A520" s="139" t="s">
        <v>705</v>
      </c>
      <c r="B520" s="140" t="s">
        <v>569</v>
      </c>
      <c r="C520" s="141" t="s">
        <v>195</v>
      </c>
      <c r="D520" s="142" t="s">
        <v>773</v>
      </c>
      <c r="E520" s="148">
        <v>100</v>
      </c>
      <c r="F520" s="148">
        <v>100</v>
      </c>
    </row>
    <row r="521" spans="1:6" ht="47.25" x14ac:dyDescent="0.25">
      <c r="A521" s="139" t="s">
        <v>570</v>
      </c>
      <c r="B521" s="140" t="s">
        <v>571</v>
      </c>
      <c r="C521" s="141" t="s">
        <v>187</v>
      </c>
      <c r="D521" s="142"/>
      <c r="E521" s="148">
        <v>80</v>
      </c>
      <c r="F521" s="148">
        <v>80</v>
      </c>
    </row>
    <row r="522" spans="1:6" x14ac:dyDescent="0.25">
      <c r="A522" s="139" t="s">
        <v>243</v>
      </c>
      <c r="B522" s="140" t="s">
        <v>571</v>
      </c>
      <c r="C522" s="141" t="s">
        <v>244</v>
      </c>
      <c r="D522" s="142"/>
      <c r="E522" s="148">
        <v>80</v>
      </c>
      <c r="F522" s="148">
        <v>80</v>
      </c>
    </row>
    <row r="523" spans="1:6" x14ac:dyDescent="0.25">
      <c r="A523" s="139" t="s">
        <v>705</v>
      </c>
      <c r="B523" s="140" t="s">
        <v>571</v>
      </c>
      <c r="C523" s="141" t="s">
        <v>244</v>
      </c>
      <c r="D523" s="142" t="s">
        <v>773</v>
      </c>
      <c r="E523" s="148">
        <v>80</v>
      </c>
      <c r="F523" s="148">
        <v>80</v>
      </c>
    </row>
    <row r="524" spans="1:6" ht="31.5" x14ac:dyDescent="0.25">
      <c r="A524" s="139" t="s">
        <v>572</v>
      </c>
      <c r="B524" s="140" t="s">
        <v>573</v>
      </c>
      <c r="C524" s="141" t="s">
        <v>187</v>
      </c>
      <c r="D524" s="142"/>
      <c r="E524" s="148">
        <v>9125</v>
      </c>
      <c r="F524" s="148">
        <v>125</v>
      </c>
    </row>
    <row r="525" spans="1:6" ht="31.5" x14ac:dyDescent="0.25">
      <c r="A525" s="139" t="s">
        <v>574</v>
      </c>
      <c r="B525" s="140" t="s">
        <v>575</v>
      </c>
      <c r="C525" s="141" t="s">
        <v>187</v>
      </c>
      <c r="D525" s="142"/>
      <c r="E525" s="148">
        <v>75</v>
      </c>
      <c r="F525" s="148">
        <v>75</v>
      </c>
    </row>
    <row r="526" spans="1:6" ht="14.25" customHeight="1" x14ac:dyDescent="0.25">
      <c r="A526" s="139" t="s">
        <v>194</v>
      </c>
      <c r="B526" s="140" t="s">
        <v>575</v>
      </c>
      <c r="C526" s="141" t="s">
        <v>195</v>
      </c>
      <c r="D526" s="142"/>
      <c r="E526" s="148">
        <v>75</v>
      </c>
      <c r="F526" s="148">
        <v>75</v>
      </c>
    </row>
    <row r="527" spans="1:6" x14ac:dyDescent="0.25">
      <c r="A527" s="139" t="s">
        <v>705</v>
      </c>
      <c r="B527" s="140" t="s">
        <v>575</v>
      </c>
      <c r="C527" s="141" t="s">
        <v>195</v>
      </c>
      <c r="D527" s="142" t="s">
        <v>773</v>
      </c>
      <c r="E527" s="148">
        <v>75</v>
      </c>
      <c r="F527" s="148">
        <v>75</v>
      </c>
    </row>
    <row r="528" spans="1:6" ht="91.5" customHeight="1" x14ac:dyDescent="0.25">
      <c r="A528" s="139" t="s">
        <v>576</v>
      </c>
      <c r="B528" s="140" t="s">
        <v>577</v>
      </c>
      <c r="C528" s="141" t="s">
        <v>187</v>
      </c>
      <c r="D528" s="142"/>
      <c r="E528" s="148">
        <v>9000</v>
      </c>
      <c r="F528" s="148">
        <v>0</v>
      </c>
    </row>
    <row r="529" spans="1:6" ht="31.5" x14ac:dyDescent="0.25">
      <c r="A529" s="139" t="s">
        <v>338</v>
      </c>
      <c r="B529" s="140" t="s">
        <v>577</v>
      </c>
      <c r="C529" s="141" t="s">
        <v>339</v>
      </c>
      <c r="D529" s="142"/>
      <c r="E529" s="148">
        <v>9000</v>
      </c>
      <c r="F529" s="148">
        <v>0</v>
      </c>
    </row>
    <row r="530" spans="1:6" x14ac:dyDescent="0.25">
      <c r="A530" s="139" t="s">
        <v>705</v>
      </c>
      <c r="B530" s="140" t="s">
        <v>577</v>
      </c>
      <c r="C530" s="141" t="s">
        <v>339</v>
      </c>
      <c r="D530" s="142" t="s">
        <v>773</v>
      </c>
      <c r="E530" s="148">
        <v>9000</v>
      </c>
      <c r="F530" s="148">
        <v>0</v>
      </c>
    </row>
    <row r="531" spans="1:6" ht="47.25" x14ac:dyDescent="0.25">
      <c r="A531" s="139" t="s">
        <v>578</v>
      </c>
      <c r="B531" s="140" t="s">
        <v>579</v>
      </c>
      <c r="C531" s="141" t="s">
        <v>187</v>
      </c>
      <c r="D531" s="142"/>
      <c r="E531" s="148">
        <v>50</v>
      </c>
      <c r="F531" s="148">
        <v>50</v>
      </c>
    </row>
    <row r="532" spans="1:6" ht="14.25" customHeight="1" x14ac:dyDescent="0.25">
      <c r="A532" s="139" t="s">
        <v>194</v>
      </c>
      <c r="B532" s="140" t="s">
        <v>579</v>
      </c>
      <c r="C532" s="141" t="s">
        <v>195</v>
      </c>
      <c r="D532" s="142"/>
      <c r="E532" s="148">
        <v>50</v>
      </c>
      <c r="F532" s="148">
        <v>50</v>
      </c>
    </row>
    <row r="533" spans="1:6" x14ac:dyDescent="0.25">
      <c r="A533" s="139" t="s">
        <v>705</v>
      </c>
      <c r="B533" s="140" t="s">
        <v>579</v>
      </c>
      <c r="C533" s="141" t="s">
        <v>195</v>
      </c>
      <c r="D533" s="142" t="s">
        <v>773</v>
      </c>
      <c r="E533" s="148">
        <v>50</v>
      </c>
      <c r="F533" s="148">
        <v>50</v>
      </c>
    </row>
    <row r="534" spans="1:6" x14ac:dyDescent="0.25">
      <c r="A534" s="139" t="s">
        <v>580</v>
      </c>
      <c r="B534" s="140" t="s">
        <v>581</v>
      </c>
      <c r="C534" s="141" t="s">
        <v>187</v>
      </c>
      <c r="D534" s="142"/>
      <c r="E534" s="148">
        <v>528</v>
      </c>
      <c r="F534" s="148">
        <v>527</v>
      </c>
    </row>
    <row r="535" spans="1:6" ht="31.5" x14ac:dyDescent="0.25">
      <c r="A535" s="139" t="s">
        <v>582</v>
      </c>
      <c r="B535" s="140" t="s">
        <v>583</v>
      </c>
      <c r="C535" s="141" t="s">
        <v>187</v>
      </c>
      <c r="D535" s="142"/>
      <c r="E535" s="148">
        <v>528</v>
      </c>
      <c r="F535" s="148">
        <v>527</v>
      </c>
    </row>
    <row r="536" spans="1:6" ht="47.25" x14ac:dyDescent="0.25">
      <c r="A536" s="139" t="s">
        <v>584</v>
      </c>
      <c r="B536" s="140" t="s">
        <v>585</v>
      </c>
      <c r="C536" s="141" t="s">
        <v>187</v>
      </c>
      <c r="D536" s="142"/>
      <c r="E536" s="148">
        <v>16</v>
      </c>
      <c r="F536" s="148">
        <v>15</v>
      </c>
    </row>
    <row r="537" spans="1:6" x14ac:dyDescent="0.25">
      <c r="A537" s="139" t="s">
        <v>243</v>
      </c>
      <c r="B537" s="140" t="s">
        <v>585</v>
      </c>
      <c r="C537" s="141" t="s">
        <v>244</v>
      </c>
      <c r="D537" s="142"/>
      <c r="E537" s="148">
        <v>16</v>
      </c>
      <c r="F537" s="148">
        <v>15</v>
      </c>
    </row>
    <row r="538" spans="1:6" x14ac:dyDescent="0.25">
      <c r="A538" s="139" t="s">
        <v>704</v>
      </c>
      <c r="B538" s="140" t="s">
        <v>585</v>
      </c>
      <c r="C538" s="141" t="s">
        <v>244</v>
      </c>
      <c r="D538" s="142" t="s">
        <v>760</v>
      </c>
      <c r="E538" s="148">
        <v>16</v>
      </c>
      <c r="F538" s="148">
        <v>15</v>
      </c>
    </row>
    <row r="539" spans="1:6" x14ac:dyDescent="0.25">
      <c r="A539" s="139" t="s">
        <v>586</v>
      </c>
      <c r="B539" s="140" t="s">
        <v>587</v>
      </c>
      <c r="C539" s="141" t="s">
        <v>187</v>
      </c>
      <c r="D539" s="142"/>
      <c r="E539" s="148">
        <v>512</v>
      </c>
      <c r="F539" s="148">
        <v>512</v>
      </c>
    </row>
    <row r="540" spans="1:6" x14ac:dyDescent="0.25">
      <c r="A540" s="139" t="s">
        <v>243</v>
      </c>
      <c r="B540" s="140" t="s">
        <v>587</v>
      </c>
      <c r="C540" s="141" t="s">
        <v>244</v>
      </c>
      <c r="D540" s="142"/>
      <c r="E540" s="148">
        <v>512</v>
      </c>
      <c r="F540" s="148">
        <v>512</v>
      </c>
    </row>
    <row r="541" spans="1:6" x14ac:dyDescent="0.25">
      <c r="A541" s="139" t="s">
        <v>704</v>
      </c>
      <c r="B541" s="140" t="s">
        <v>587</v>
      </c>
      <c r="C541" s="141" t="s">
        <v>244</v>
      </c>
      <c r="D541" s="142" t="s">
        <v>760</v>
      </c>
      <c r="E541" s="148">
        <v>512</v>
      </c>
      <c r="F541" s="148">
        <v>512</v>
      </c>
    </row>
    <row r="542" spans="1:6" ht="47.25" x14ac:dyDescent="0.25">
      <c r="A542" s="139" t="s">
        <v>588</v>
      </c>
      <c r="B542" s="140" t="s">
        <v>589</v>
      </c>
      <c r="C542" s="141" t="s">
        <v>187</v>
      </c>
      <c r="D542" s="142"/>
      <c r="E542" s="148">
        <v>84</v>
      </c>
      <c r="F542" s="148">
        <v>84</v>
      </c>
    </row>
    <row r="543" spans="1:6" ht="47.25" x14ac:dyDescent="0.25">
      <c r="A543" s="139" t="s">
        <v>590</v>
      </c>
      <c r="B543" s="140" t="s">
        <v>591</v>
      </c>
      <c r="C543" s="141" t="s">
        <v>187</v>
      </c>
      <c r="D543" s="142"/>
      <c r="E543" s="148">
        <v>84</v>
      </c>
      <c r="F543" s="148">
        <v>84</v>
      </c>
    </row>
    <row r="544" spans="1:6" ht="31.5" x14ac:dyDescent="0.25">
      <c r="A544" s="139" t="s">
        <v>592</v>
      </c>
      <c r="B544" s="140" t="s">
        <v>593</v>
      </c>
      <c r="C544" s="141" t="s">
        <v>187</v>
      </c>
      <c r="D544" s="142"/>
      <c r="E544" s="148">
        <v>54</v>
      </c>
      <c r="F544" s="148">
        <v>54</v>
      </c>
    </row>
    <row r="545" spans="1:6" ht="14.25" customHeight="1" x14ac:dyDescent="0.25">
      <c r="A545" s="139" t="s">
        <v>194</v>
      </c>
      <c r="B545" s="140" t="s">
        <v>593</v>
      </c>
      <c r="C545" s="141" t="s">
        <v>195</v>
      </c>
      <c r="D545" s="142"/>
      <c r="E545" s="148">
        <v>54</v>
      </c>
      <c r="F545" s="148">
        <v>54</v>
      </c>
    </row>
    <row r="546" spans="1:6" x14ac:dyDescent="0.25">
      <c r="A546" s="139" t="s">
        <v>703</v>
      </c>
      <c r="B546" s="140" t="s">
        <v>593</v>
      </c>
      <c r="C546" s="141" t="s">
        <v>195</v>
      </c>
      <c r="D546" s="142" t="s">
        <v>752</v>
      </c>
      <c r="E546" s="148">
        <v>54</v>
      </c>
      <c r="F546" s="148">
        <v>54</v>
      </c>
    </row>
    <row r="547" spans="1:6" ht="31.5" x14ac:dyDescent="0.25">
      <c r="A547" s="139" t="s">
        <v>594</v>
      </c>
      <c r="B547" s="140" t="s">
        <v>595</v>
      </c>
      <c r="C547" s="141" t="s">
        <v>187</v>
      </c>
      <c r="D547" s="142"/>
      <c r="E547" s="148">
        <v>30</v>
      </c>
      <c r="F547" s="148">
        <v>30</v>
      </c>
    </row>
    <row r="548" spans="1:6" ht="14.25" customHeight="1" x14ac:dyDescent="0.25">
      <c r="A548" s="139" t="s">
        <v>194</v>
      </c>
      <c r="B548" s="140" t="s">
        <v>595</v>
      </c>
      <c r="C548" s="141" t="s">
        <v>195</v>
      </c>
      <c r="D548" s="142"/>
      <c r="E548" s="148">
        <v>30</v>
      </c>
      <c r="F548" s="148">
        <v>30</v>
      </c>
    </row>
    <row r="549" spans="1:6" x14ac:dyDescent="0.25">
      <c r="A549" s="139" t="s">
        <v>703</v>
      </c>
      <c r="B549" s="140" t="s">
        <v>595</v>
      </c>
      <c r="C549" s="141" t="s">
        <v>195</v>
      </c>
      <c r="D549" s="142" t="s">
        <v>752</v>
      </c>
      <c r="E549" s="148">
        <v>30</v>
      </c>
      <c r="F549" s="148">
        <v>30</v>
      </c>
    </row>
    <row r="550" spans="1:6" ht="31.5" x14ac:dyDescent="0.25">
      <c r="A550" s="139" t="s">
        <v>596</v>
      </c>
      <c r="B550" s="140" t="s">
        <v>597</v>
      </c>
      <c r="C550" s="141" t="s">
        <v>187</v>
      </c>
      <c r="D550" s="142"/>
      <c r="E550" s="148">
        <v>50</v>
      </c>
      <c r="F550" s="148">
        <v>50</v>
      </c>
    </row>
    <row r="551" spans="1:6" ht="31.5" x14ac:dyDescent="0.25">
      <c r="A551" s="139" t="s">
        <v>598</v>
      </c>
      <c r="B551" s="140" t="s">
        <v>599</v>
      </c>
      <c r="C551" s="141" t="s">
        <v>187</v>
      </c>
      <c r="D551" s="142"/>
      <c r="E551" s="148">
        <v>45</v>
      </c>
      <c r="F551" s="148">
        <v>45</v>
      </c>
    </row>
    <row r="552" spans="1:6" ht="31.5" x14ac:dyDescent="0.25">
      <c r="A552" s="139" t="s">
        <v>600</v>
      </c>
      <c r="B552" s="140" t="s">
        <v>601</v>
      </c>
      <c r="C552" s="141" t="s">
        <v>187</v>
      </c>
      <c r="D552" s="142"/>
      <c r="E552" s="148">
        <v>20</v>
      </c>
      <c r="F552" s="148">
        <v>20</v>
      </c>
    </row>
    <row r="553" spans="1:6" ht="14.25" customHeight="1" x14ac:dyDescent="0.25">
      <c r="A553" s="139" t="s">
        <v>194</v>
      </c>
      <c r="B553" s="140" t="s">
        <v>601</v>
      </c>
      <c r="C553" s="141" t="s">
        <v>195</v>
      </c>
      <c r="D553" s="142"/>
      <c r="E553" s="148">
        <v>20</v>
      </c>
      <c r="F553" s="148">
        <v>20</v>
      </c>
    </row>
    <row r="554" spans="1:6" x14ac:dyDescent="0.25">
      <c r="A554" s="139" t="s">
        <v>702</v>
      </c>
      <c r="B554" s="140" t="s">
        <v>601</v>
      </c>
      <c r="C554" s="141" t="s">
        <v>195</v>
      </c>
      <c r="D554" s="142" t="s">
        <v>762</v>
      </c>
      <c r="E554" s="148">
        <v>20</v>
      </c>
      <c r="F554" s="148">
        <v>20</v>
      </c>
    </row>
    <row r="555" spans="1:6" ht="31.5" x14ac:dyDescent="0.25">
      <c r="A555" s="139" t="s">
        <v>602</v>
      </c>
      <c r="B555" s="140" t="s">
        <v>603</v>
      </c>
      <c r="C555" s="141" t="s">
        <v>187</v>
      </c>
      <c r="D555" s="142"/>
      <c r="E555" s="148">
        <v>25</v>
      </c>
      <c r="F555" s="148">
        <v>25</v>
      </c>
    </row>
    <row r="556" spans="1:6" ht="14.25" customHeight="1" x14ac:dyDescent="0.25">
      <c r="A556" s="139" t="s">
        <v>194</v>
      </c>
      <c r="B556" s="140" t="s">
        <v>603</v>
      </c>
      <c r="C556" s="141" t="s">
        <v>195</v>
      </c>
      <c r="D556" s="142"/>
      <c r="E556" s="148">
        <v>25</v>
      </c>
      <c r="F556" s="148">
        <v>25</v>
      </c>
    </row>
    <row r="557" spans="1:6" x14ac:dyDescent="0.25">
      <c r="A557" s="139" t="s">
        <v>702</v>
      </c>
      <c r="B557" s="140" t="s">
        <v>603</v>
      </c>
      <c r="C557" s="141" t="s">
        <v>195</v>
      </c>
      <c r="D557" s="142" t="s">
        <v>762</v>
      </c>
      <c r="E557" s="148">
        <v>25</v>
      </c>
      <c r="F557" s="148">
        <v>25</v>
      </c>
    </row>
    <row r="558" spans="1:6" ht="31.5" x14ac:dyDescent="0.25">
      <c r="A558" s="139" t="s">
        <v>604</v>
      </c>
      <c r="B558" s="140" t="s">
        <v>605</v>
      </c>
      <c r="C558" s="141" t="s">
        <v>187</v>
      </c>
      <c r="D558" s="142"/>
      <c r="E558" s="148">
        <v>5</v>
      </c>
      <c r="F558" s="148">
        <v>5</v>
      </c>
    </row>
    <row r="559" spans="1:6" ht="31.5" x14ac:dyDescent="0.25">
      <c r="A559" s="139" t="s">
        <v>606</v>
      </c>
      <c r="B559" s="140" t="s">
        <v>607</v>
      </c>
      <c r="C559" s="141" t="s">
        <v>187</v>
      </c>
      <c r="D559" s="142"/>
      <c r="E559" s="148">
        <v>5</v>
      </c>
      <c r="F559" s="148">
        <v>5</v>
      </c>
    </row>
    <row r="560" spans="1:6" ht="14.25" customHeight="1" x14ac:dyDescent="0.25">
      <c r="A560" s="139" t="s">
        <v>194</v>
      </c>
      <c r="B560" s="140" t="s">
        <v>607</v>
      </c>
      <c r="C560" s="141" t="s">
        <v>195</v>
      </c>
      <c r="D560" s="142"/>
      <c r="E560" s="148">
        <v>5</v>
      </c>
      <c r="F560" s="148">
        <v>5</v>
      </c>
    </row>
    <row r="561" spans="1:6" x14ac:dyDescent="0.25">
      <c r="A561" s="139" t="s">
        <v>702</v>
      </c>
      <c r="B561" s="140" t="s">
        <v>607</v>
      </c>
      <c r="C561" s="141" t="s">
        <v>195</v>
      </c>
      <c r="D561" s="142" t="s">
        <v>762</v>
      </c>
      <c r="E561" s="148">
        <v>5</v>
      </c>
      <c r="F561" s="148">
        <v>5</v>
      </c>
    </row>
    <row r="562" spans="1:6" ht="31.5" x14ac:dyDescent="0.25">
      <c r="A562" s="139" t="s">
        <v>608</v>
      </c>
      <c r="B562" s="140" t="s">
        <v>609</v>
      </c>
      <c r="C562" s="141" t="s">
        <v>187</v>
      </c>
      <c r="D562" s="142"/>
      <c r="E562" s="148">
        <v>98.965999999999994</v>
      </c>
      <c r="F562" s="148">
        <v>168.96600000000001</v>
      </c>
    </row>
    <row r="563" spans="1:6" ht="31.5" x14ac:dyDescent="0.25">
      <c r="A563" s="139" t="s">
        <v>608</v>
      </c>
      <c r="B563" s="140" t="s">
        <v>609</v>
      </c>
      <c r="C563" s="141" t="s">
        <v>187</v>
      </c>
      <c r="D563" s="142"/>
      <c r="E563" s="148">
        <v>98.965999999999994</v>
      </c>
      <c r="F563" s="148">
        <v>168.96600000000001</v>
      </c>
    </row>
    <row r="564" spans="1:6" ht="31.5" x14ac:dyDescent="0.25">
      <c r="A564" s="139" t="s">
        <v>610</v>
      </c>
      <c r="B564" s="140" t="s">
        <v>611</v>
      </c>
      <c r="C564" s="141" t="s">
        <v>187</v>
      </c>
      <c r="D564" s="142"/>
      <c r="E564" s="148">
        <v>98.965999999999994</v>
      </c>
      <c r="F564" s="148">
        <v>168.96600000000001</v>
      </c>
    </row>
    <row r="565" spans="1:6" ht="47.25" x14ac:dyDescent="0.25">
      <c r="A565" s="139" t="s">
        <v>612</v>
      </c>
      <c r="B565" s="140" t="s">
        <v>613</v>
      </c>
      <c r="C565" s="141" t="s">
        <v>187</v>
      </c>
      <c r="D565" s="142"/>
      <c r="E565" s="148">
        <v>68.965999999999994</v>
      </c>
      <c r="F565" s="148">
        <v>68.965999999999994</v>
      </c>
    </row>
    <row r="566" spans="1:6" x14ac:dyDescent="0.25">
      <c r="A566" s="139" t="s">
        <v>243</v>
      </c>
      <c r="B566" s="140" t="s">
        <v>613</v>
      </c>
      <c r="C566" s="141" t="s">
        <v>244</v>
      </c>
      <c r="D566" s="142"/>
      <c r="E566" s="148">
        <v>68.965999999999994</v>
      </c>
      <c r="F566" s="148">
        <v>68.965999999999994</v>
      </c>
    </row>
    <row r="567" spans="1:6" x14ac:dyDescent="0.25">
      <c r="A567" s="139" t="s">
        <v>701</v>
      </c>
      <c r="B567" s="140" t="s">
        <v>613</v>
      </c>
      <c r="C567" s="141" t="s">
        <v>244</v>
      </c>
      <c r="D567" s="142" t="s">
        <v>774</v>
      </c>
      <c r="E567" s="148">
        <v>68.965999999999994</v>
      </c>
      <c r="F567" s="148">
        <v>68.965999999999994</v>
      </c>
    </row>
    <row r="568" spans="1:6" ht="31.5" x14ac:dyDescent="0.25">
      <c r="A568" s="139" t="s">
        <v>614</v>
      </c>
      <c r="B568" s="140" t="s">
        <v>615</v>
      </c>
      <c r="C568" s="141" t="s">
        <v>187</v>
      </c>
      <c r="D568" s="142"/>
      <c r="E568" s="148">
        <v>30</v>
      </c>
      <c r="F568" s="148">
        <v>30</v>
      </c>
    </row>
    <row r="569" spans="1:6" ht="14.25" customHeight="1" x14ac:dyDescent="0.25">
      <c r="A569" s="139" t="s">
        <v>194</v>
      </c>
      <c r="B569" s="140" t="s">
        <v>615</v>
      </c>
      <c r="C569" s="141" t="s">
        <v>195</v>
      </c>
      <c r="D569" s="142"/>
      <c r="E569" s="148">
        <v>30</v>
      </c>
      <c r="F569" s="148">
        <v>30</v>
      </c>
    </row>
    <row r="570" spans="1:6" x14ac:dyDescent="0.25">
      <c r="A570" s="139" t="s">
        <v>701</v>
      </c>
      <c r="B570" s="140" t="s">
        <v>615</v>
      </c>
      <c r="C570" s="141" t="s">
        <v>195</v>
      </c>
      <c r="D570" s="142" t="s">
        <v>774</v>
      </c>
      <c r="E570" s="148">
        <v>30</v>
      </c>
      <c r="F570" s="148">
        <v>30</v>
      </c>
    </row>
    <row r="571" spans="1:6" x14ac:dyDescent="0.25">
      <c r="A571" s="139" t="s">
        <v>616</v>
      </c>
      <c r="B571" s="140" t="s">
        <v>617</v>
      </c>
      <c r="C571" s="141" t="s">
        <v>187</v>
      </c>
      <c r="D571" s="142"/>
      <c r="E571" s="148">
        <v>0</v>
      </c>
      <c r="F571" s="148">
        <v>70</v>
      </c>
    </row>
    <row r="572" spans="1:6" ht="14.25" customHeight="1" x14ac:dyDescent="0.25">
      <c r="A572" s="139" t="s">
        <v>194</v>
      </c>
      <c r="B572" s="140" t="s">
        <v>617</v>
      </c>
      <c r="C572" s="141" t="s">
        <v>195</v>
      </c>
      <c r="D572" s="142"/>
      <c r="E572" s="148">
        <v>0</v>
      </c>
      <c r="F572" s="148">
        <v>70</v>
      </c>
    </row>
    <row r="573" spans="1:6" x14ac:dyDescent="0.25">
      <c r="A573" s="139" t="s">
        <v>701</v>
      </c>
      <c r="B573" s="140" t="s">
        <v>617</v>
      </c>
      <c r="C573" s="141" t="s">
        <v>195</v>
      </c>
      <c r="D573" s="142" t="s">
        <v>774</v>
      </c>
      <c r="E573" s="148">
        <v>0</v>
      </c>
      <c r="F573" s="148">
        <v>70</v>
      </c>
    </row>
    <row r="574" spans="1:6" ht="31.5" x14ac:dyDescent="0.25">
      <c r="A574" s="139" t="s">
        <v>618</v>
      </c>
      <c r="B574" s="140" t="s">
        <v>619</v>
      </c>
      <c r="C574" s="141" t="s">
        <v>187</v>
      </c>
      <c r="D574" s="142"/>
      <c r="E574" s="148">
        <v>340</v>
      </c>
      <c r="F574" s="148">
        <v>265</v>
      </c>
    </row>
    <row r="575" spans="1:6" ht="31.5" x14ac:dyDescent="0.25">
      <c r="A575" s="139" t="s">
        <v>620</v>
      </c>
      <c r="B575" s="140" t="s">
        <v>621</v>
      </c>
      <c r="C575" s="141" t="s">
        <v>187</v>
      </c>
      <c r="D575" s="142"/>
      <c r="E575" s="148">
        <v>145</v>
      </c>
      <c r="F575" s="148">
        <v>70</v>
      </c>
    </row>
    <row r="576" spans="1:6" ht="47.25" x14ac:dyDescent="0.25">
      <c r="A576" s="139" t="s">
        <v>622</v>
      </c>
      <c r="B576" s="140" t="s">
        <v>623</v>
      </c>
      <c r="C576" s="141" t="s">
        <v>187</v>
      </c>
      <c r="D576" s="142"/>
      <c r="E576" s="148">
        <v>140</v>
      </c>
      <c r="F576" s="148">
        <v>65</v>
      </c>
    </row>
    <row r="577" spans="1:6" ht="31.5" x14ac:dyDescent="0.25">
      <c r="A577" s="139" t="s">
        <v>624</v>
      </c>
      <c r="B577" s="140" t="s">
        <v>625</v>
      </c>
      <c r="C577" s="141" t="s">
        <v>187</v>
      </c>
      <c r="D577" s="142"/>
      <c r="E577" s="148">
        <v>140</v>
      </c>
      <c r="F577" s="148">
        <v>65</v>
      </c>
    </row>
    <row r="578" spans="1:6" ht="14.25" customHeight="1" x14ac:dyDescent="0.25">
      <c r="A578" s="139" t="s">
        <v>194</v>
      </c>
      <c r="B578" s="140" t="s">
        <v>625</v>
      </c>
      <c r="C578" s="141" t="s">
        <v>195</v>
      </c>
      <c r="D578" s="142"/>
      <c r="E578" s="148">
        <v>140</v>
      </c>
      <c r="F578" s="148">
        <v>65</v>
      </c>
    </row>
    <row r="579" spans="1:6" x14ac:dyDescent="0.25">
      <c r="A579" s="139" t="s">
        <v>700</v>
      </c>
      <c r="B579" s="140" t="s">
        <v>625</v>
      </c>
      <c r="C579" s="141" t="s">
        <v>195</v>
      </c>
      <c r="D579" s="142" t="s">
        <v>753</v>
      </c>
      <c r="E579" s="148">
        <v>140</v>
      </c>
      <c r="F579" s="148">
        <v>65</v>
      </c>
    </row>
    <row r="580" spans="1:6" ht="63" x14ac:dyDescent="0.25">
      <c r="A580" s="139" t="s">
        <v>626</v>
      </c>
      <c r="B580" s="140" t="s">
        <v>627</v>
      </c>
      <c r="C580" s="141" t="s">
        <v>187</v>
      </c>
      <c r="D580" s="142"/>
      <c r="E580" s="148">
        <v>5</v>
      </c>
      <c r="F580" s="148">
        <v>5</v>
      </c>
    </row>
    <row r="581" spans="1:6" ht="31.5" x14ac:dyDescent="0.25">
      <c r="A581" s="139" t="s">
        <v>628</v>
      </c>
      <c r="B581" s="140" t="s">
        <v>629</v>
      </c>
      <c r="C581" s="141" t="s">
        <v>187</v>
      </c>
      <c r="D581" s="142"/>
      <c r="E581" s="148">
        <v>5</v>
      </c>
      <c r="F581" s="148">
        <v>5</v>
      </c>
    </row>
    <row r="582" spans="1:6" ht="14.25" customHeight="1" x14ac:dyDescent="0.25">
      <c r="A582" s="139" t="s">
        <v>194</v>
      </c>
      <c r="B582" s="140" t="s">
        <v>629</v>
      </c>
      <c r="C582" s="141" t="s">
        <v>195</v>
      </c>
      <c r="D582" s="142"/>
      <c r="E582" s="148">
        <v>5</v>
      </c>
      <c r="F582" s="148">
        <v>5</v>
      </c>
    </row>
    <row r="583" spans="1:6" x14ac:dyDescent="0.25">
      <c r="A583" s="139" t="s">
        <v>699</v>
      </c>
      <c r="B583" s="140" t="s">
        <v>629</v>
      </c>
      <c r="C583" s="141" t="s">
        <v>195</v>
      </c>
      <c r="D583" s="142" t="s">
        <v>775</v>
      </c>
      <c r="E583" s="148">
        <v>5</v>
      </c>
      <c r="F583" s="148">
        <v>5</v>
      </c>
    </row>
    <row r="584" spans="1:6" ht="31.5" customHeight="1" x14ac:dyDescent="0.25">
      <c r="A584" s="139" t="s">
        <v>630</v>
      </c>
      <c r="B584" s="140" t="s">
        <v>631</v>
      </c>
      <c r="C584" s="141" t="s">
        <v>187</v>
      </c>
      <c r="D584" s="142"/>
      <c r="E584" s="148">
        <v>195</v>
      </c>
      <c r="F584" s="148">
        <v>195</v>
      </c>
    </row>
    <row r="585" spans="1:6" ht="31.5" x14ac:dyDescent="0.25">
      <c r="A585" s="139" t="s">
        <v>632</v>
      </c>
      <c r="B585" s="140" t="s">
        <v>633</v>
      </c>
      <c r="C585" s="141" t="s">
        <v>187</v>
      </c>
      <c r="D585" s="142"/>
      <c r="E585" s="148">
        <v>195</v>
      </c>
      <c r="F585" s="148">
        <v>195</v>
      </c>
    </row>
    <row r="586" spans="1:6" ht="31.5" x14ac:dyDescent="0.25">
      <c r="A586" s="139" t="s">
        <v>634</v>
      </c>
      <c r="B586" s="140" t="s">
        <v>635</v>
      </c>
      <c r="C586" s="141" t="s">
        <v>187</v>
      </c>
      <c r="D586" s="142"/>
      <c r="E586" s="148">
        <v>5</v>
      </c>
      <c r="F586" s="148">
        <v>5</v>
      </c>
    </row>
    <row r="587" spans="1:6" ht="14.25" customHeight="1" x14ac:dyDescent="0.25">
      <c r="A587" s="139" t="s">
        <v>194</v>
      </c>
      <c r="B587" s="140" t="s">
        <v>635</v>
      </c>
      <c r="C587" s="141" t="s">
        <v>195</v>
      </c>
      <c r="D587" s="142"/>
      <c r="E587" s="148">
        <v>5</v>
      </c>
      <c r="F587" s="148">
        <v>5</v>
      </c>
    </row>
    <row r="588" spans="1:6" x14ac:dyDescent="0.25">
      <c r="A588" s="139" t="s">
        <v>699</v>
      </c>
      <c r="B588" s="140" t="s">
        <v>635</v>
      </c>
      <c r="C588" s="141" t="s">
        <v>195</v>
      </c>
      <c r="D588" s="142" t="s">
        <v>775</v>
      </c>
      <c r="E588" s="148">
        <v>5</v>
      </c>
      <c r="F588" s="148">
        <v>5</v>
      </c>
    </row>
    <row r="589" spans="1:6" ht="31.5" x14ac:dyDescent="0.25">
      <c r="A589" s="139" t="s">
        <v>636</v>
      </c>
      <c r="B589" s="140" t="s">
        <v>637</v>
      </c>
      <c r="C589" s="141" t="s">
        <v>187</v>
      </c>
      <c r="D589" s="142"/>
      <c r="E589" s="148">
        <v>13</v>
      </c>
      <c r="F589" s="148">
        <v>13</v>
      </c>
    </row>
    <row r="590" spans="1:6" ht="14.25" customHeight="1" x14ac:dyDescent="0.25">
      <c r="A590" s="139" t="s">
        <v>194</v>
      </c>
      <c r="B590" s="140" t="s">
        <v>637</v>
      </c>
      <c r="C590" s="141" t="s">
        <v>195</v>
      </c>
      <c r="D590" s="142"/>
      <c r="E590" s="148">
        <v>13</v>
      </c>
      <c r="F590" s="148">
        <v>13</v>
      </c>
    </row>
    <row r="591" spans="1:6" x14ac:dyDescent="0.25">
      <c r="A591" s="139" t="s">
        <v>699</v>
      </c>
      <c r="B591" s="140" t="s">
        <v>637</v>
      </c>
      <c r="C591" s="141" t="s">
        <v>195</v>
      </c>
      <c r="D591" s="142" t="s">
        <v>775</v>
      </c>
      <c r="E591" s="148">
        <v>13</v>
      </c>
      <c r="F591" s="148">
        <v>13</v>
      </c>
    </row>
    <row r="592" spans="1:6" x14ac:dyDescent="0.25">
      <c r="A592" s="139" t="s">
        <v>638</v>
      </c>
      <c r="B592" s="140" t="s">
        <v>639</v>
      </c>
      <c r="C592" s="141" t="s">
        <v>187</v>
      </c>
      <c r="D592" s="142"/>
      <c r="E592" s="148">
        <v>30</v>
      </c>
      <c r="F592" s="148">
        <v>30</v>
      </c>
    </row>
    <row r="593" spans="1:6" ht="18.75" customHeight="1" x14ac:dyDescent="0.25">
      <c r="A593" s="139" t="s">
        <v>194</v>
      </c>
      <c r="B593" s="140" t="s">
        <v>639</v>
      </c>
      <c r="C593" s="141" t="s">
        <v>195</v>
      </c>
      <c r="D593" s="142"/>
      <c r="E593" s="148">
        <v>30</v>
      </c>
      <c r="F593" s="148">
        <v>30</v>
      </c>
    </row>
    <row r="594" spans="1:6" x14ac:dyDescent="0.25">
      <c r="A594" s="139" t="s">
        <v>699</v>
      </c>
      <c r="B594" s="140" t="s">
        <v>639</v>
      </c>
      <c r="C594" s="141" t="s">
        <v>195</v>
      </c>
      <c r="D594" s="142" t="s">
        <v>775</v>
      </c>
      <c r="E594" s="148">
        <v>30</v>
      </c>
      <c r="F594" s="148">
        <v>30</v>
      </c>
    </row>
    <row r="595" spans="1:6" ht="31.5" x14ac:dyDescent="0.25">
      <c r="A595" s="139" t="s">
        <v>640</v>
      </c>
      <c r="B595" s="140" t="s">
        <v>641</v>
      </c>
      <c r="C595" s="141" t="s">
        <v>187</v>
      </c>
      <c r="D595" s="142"/>
      <c r="E595" s="148">
        <v>39</v>
      </c>
      <c r="F595" s="148">
        <v>39</v>
      </c>
    </row>
    <row r="596" spans="1:6" ht="15" customHeight="1" x14ac:dyDescent="0.25">
      <c r="A596" s="139" t="s">
        <v>194</v>
      </c>
      <c r="B596" s="140" t="s">
        <v>641</v>
      </c>
      <c r="C596" s="141" t="s">
        <v>195</v>
      </c>
      <c r="D596" s="142"/>
      <c r="E596" s="148">
        <v>39</v>
      </c>
      <c r="F596" s="148">
        <v>39</v>
      </c>
    </row>
    <row r="597" spans="1:6" x14ac:dyDescent="0.25">
      <c r="A597" s="139" t="s">
        <v>699</v>
      </c>
      <c r="B597" s="140" t="s">
        <v>641</v>
      </c>
      <c r="C597" s="141" t="s">
        <v>195</v>
      </c>
      <c r="D597" s="142" t="s">
        <v>775</v>
      </c>
      <c r="E597" s="148">
        <v>39</v>
      </c>
      <c r="F597" s="148">
        <v>39</v>
      </c>
    </row>
    <row r="598" spans="1:6" x14ac:dyDescent="0.25">
      <c r="A598" s="139" t="s">
        <v>642</v>
      </c>
      <c r="B598" s="140" t="s">
        <v>643</v>
      </c>
      <c r="C598" s="141" t="s">
        <v>187</v>
      </c>
      <c r="D598" s="142"/>
      <c r="E598" s="148">
        <v>2</v>
      </c>
      <c r="F598" s="148">
        <v>2</v>
      </c>
    </row>
    <row r="599" spans="1:6" ht="16.5" customHeight="1" x14ac:dyDescent="0.25">
      <c r="A599" s="139" t="s">
        <v>194</v>
      </c>
      <c r="B599" s="140" t="s">
        <v>643</v>
      </c>
      <c r="C599" s="141" t="s">
        <v>195</v>
      </c>
      <c r="D599" s="142"/>
      <c r="E599" s="148">
        <v>2</v>
      </c>
      <c r="F599" s="148">
        <v>2</v>
      </c>
    </row>
    <row r="600" spans="1:6" x14ac:dyDescent="0.25">
      <c r="A600" s="139" t="s">
        <v>699</v>
      </c>
      <c r="B600" s="140" t="s">
        <v>643</v>
      </c>
      <c r="C600" s="141" t="s">
        <v>195</v>
      </c>
      <c r="D600" s="142" t="s">
        <v>775</v>
      </c>
      <c r="E600" s="148">
        <v>2</v>
      </c>
      <c r="F600" s="148">
        <v>2</v>
      </c>
    </row>
    <row r="601" spans="1:6" ht="31.5" x14ac:dyDescent="0.25">
      <c r="A601" s="139" t="s">
        <v>644</v>
      </c>
      <c r="B601" s="140" t="s">
        <v>645</v>
      </c>
      <c r="C601" s="141" t="s">
        <v>187</v>
      </c>
      <c r="D601" s="142"/>
      <c r="E601" s="148">
        <v>11</v>
      </c>
      <c r="F601" s="148">
        <v>11</v>
      </c>
    </row>
    <row r="602" spans="1:6" ht="16.5" customHeight="1" x14ac:dyDescent="0.25">
      <c r="A602" s="139" t="s">
        <v>194</v>
      </c>
      <c r="B602" s="140" t="s">
        <v>645</v>
      </c>
      <c r="C602" s="141" t="s">
        <v>195</v>
      </c>
      <c r="D602" s="142"/>
      <c r="E602" s="148">
        <v>11</v>
      </c>
      <c r="F602" s="148">
        <v>11</v>
      </c>
    </row>
    <row r="603" spans="1:6" x14ac:dyDescent="0.25">
      <c r="A603" s="139" t="s">
        <v>699</v>
      </c>
      <c r="B603" s="140" t="s">
        <v>645</v>
      </c>
      <c r="C603" s="141" t="s">
        <v>195</v>
      </c>
      <c r="D603" s="142" t="s">
        <v>775</v>
      </c>
      <c r="E603" s="148">
        <v>11</v>
      </c>
      <c r="F603" s="148">
        <v>11</v>
      </c>
    </row>
    <row r="604" spans="1:6" ht="63" x14ac:dyDescent="0.25">
      <c r="A604" s="139" t="s">
        <v>646</v>
      </c>
      <c r="B604" s="140" t="s">
        <v>647</v>
      </c>
      <c r="C604" s="141" t="s">
        <v>187</v>
      </c>
      <c r="D604" s="142"/>
      <c r="E604" s="148">
        <v>95</v>
      </c>
      <c r="F604" s="148">
        <v>95</v>
      </c>
    </row>
    <row r="605" spans="1:6" ht="17.25" customHeight="1" x14ac:dyDescent="0.25">
      <c r="A605" s="139" t="s">
        <v>194</v>
      </c>
      <c r="B605" s="140" t="s">
        <v>647</v>
      </c>
      <c r="C605" s="141" t="s">
        <v>195</v>
      </c>
      <c r="D605" s="142"/>
      <c r="E605" s="148">
        <v>95</v>
      </c>
      <c r="F605" s="148">
        <v>95</v>
      </c>
    </row>
    <row r="606" spans="1:6" x14ac:dyDescent="0.25">
      <c r="A606" s="139" t="s">
        <v>699</v>
      </c>
      <c r="B606" s="140" t="s">
        <v>647</v>
      </c>
      <c r="C606" s="141" t="s">
        <v>195</v>
      </c>
      <c r="D606" s="142" t="s">
        <v>775</v>
      </c>
      <c r="E606" s="148">
        <v>95</v>
      </c>
      <c r="F606" s="148">
        <v>95</v>
      </c>
    </row>
    <row r="607" spans="1:6" x14ac:dyDescent="0.25">
      <c r="A607" s="139" t="s">
        <v>648</v>
      </c>
      <c r="B607" s="140" t="s">
        <v>649</v>
      </c>
      <c r="C607" s="141" t="s">
        <v>187</v>
      </c>
      <c r="D607" s="142"/>
      <c r="E607" s="148">
        <v>12079.504000000001</v>
      </c>
      <c r="F607" s="148">
        <v>15453.974</v>
      </c>
    </row>
    <row r="608" spans="1:6" ht="31.5" x14ac:dyDescent="0.25">
      <c r="A608" s="139" t="s">
        <v>650</v>
      </c>
      <c r="B608" s="140" t="s">
        <v>651</v>
      </c>
      <c r="C608" s="141" t="s">
        <v>187</v>
      </c>
      <c r="D608" s="142"/>
      <c r="E608" s="148">
        <v>1911.5920000000001</v>
      </c>
      <c r="F608" s="148">
        <v>1885.0820000000001</v>
      </c>
    </row>
    <row r="609" spans="1:6" x14ac:dyDescent="0.25">
      <c r="A609" s="139" t="s">
        <v>652</v>
      </c>
      <c r="B609" s="140" t="s">
        <v>653</v>
      </c>
      <c r="C609" s="141" t="s">
        <v>187</v>
      </c>
      <c r="D609" s="142"/>
      <c r="E609" s="148">
        <v>1370.06</v>
      </c>
      <c r="F609" s="148">
        <v>1347.06</v>
      </c>
    </row>
    <row r="610" spans="1:6" ht="123.75" customHeight="1" x14ac:dyDescent="0.25">
      <c r="A610" s="139" t="s">
        <v>270</v>
      </c>
      <c r="B610" s="140" t="s">
        <v>654</v>
      </c>
      <c r="C610" s="141" t="s">
        <v>187</v>
      </c>
      <c r="D610" s="142"/>
      <c r="E610" s="148">
        <v>1370.06</v>
      </c>
      <c r="F610" s="148">
        <v>1347.06</v>
      </c>
    </row>
    <row r="611" spans="1:6" ht="47.25" customHeight="1" x14ac:dyDescent="0.25">
      <c r="A611" s="139" t="s">
        <v>208</v>
      </c>
      <c r="B611" s="140" t="s">
        <v>654</v>
      </c>
      <c r="C611" s="141" t="s">
        <v>209</v>
      </c>
      <c r="D611" s="142"/>
      <c r="E611" s="148">
        <v>1370.06</v>
      </c>
      <c r="F611" s="148">
        <v>1347.06</v>
      </c>
    </row>
    <row r="612" spans="1:6" ht="47.25" x14ac:dyDescent="0.25">
      <c r="A612" s="139" t="s">
        <v>698</v>
      </c>
      <c r="B612" s="140" t="s">
        <v>654</v>
      </c>
      <c r="C612" s="141" t="s">
        <v>209</v>
      </c>
      <c r="D612" s="142" t="s">
        <v>776</v>
      </c>
      <c r="E612" s="148">
        <v>1370.06</v>
      </c>
      <c r="F612" s="148">
        <v>1347.06</v>
      </c>
    </row>
    <row r="613" spans="1:6" ht="31.5" x14ac:dyDescent="0.25">
      <c r="A613" s="139" t="s">
        <v>655</v>
      </c>
      <c r="B613" s="140" t="s">
        <v>656</v>
      </c>
      <c r="C613" s="141" t="s">
        <v>187</v>
      </c>
      <c r="D613" s="142"/>
      <c r="E613" s="148">
        <v>541.53200000000004</v>
      </c>
      <c r="F613" s="148">
        <v>538.02200000000005</v>
      </c>
    </row>
    <row r="614" spans="1:6" x14ac:dyDescent="0.25">
      <c r="A614" s="139" t="s">
        <v>327</v>
      </c>
      <c r="B614" s="140" t="s">
        <v>657</v>
      </c>
      <c r="C614" s="141" t="s">
        <v>187</v>
      </c>
      <c r="D614" s="142"/>
      <c r="E614" s="148">
        <v>10.345000000000001</v>
      </c>
      <c r="F614" s="148">
        <v>16.835000000000001</v>
      </c>
    </row>
    <row r="615" spans="1:6" ht="47.25" customHeight="1" x14ac:dyDescent="0.25">
      <c r="A615" s="139" t="s">
        <v>208</v>
      </c>
      <c r="B615" s="140" t="s">
        <v>657</v>
      </c>
      <c r="C615" s="141" t="s">
        <v>209</v>
      </c>
      <c r="D615" s="142"/>
      <c r="E615" s="148">
        <v>2.5</v>
      </c>
      <c r="F615" s="148">
        <v>2.5</v>
      </c>
    </row>
    <row r="616" spans="1:6" ht="47.25" x14ac:dyDescent="0.25">
      <c r="A616" s="139" t="s">
        <v>698</v>
      </c>
      <c r="B616" s="140" t="s">
        <v>657</v>
      </c>
      <c r="C616" s="141" t="s">
        <v>209</v>
      </c>
      <c r="D616" s="142" t="s">
        <v>776</v>
      </c>
      <c r="E616" s="148">
        <v>2.5</v>
      </c>
      <c r="F616" s="148">
        <v>2.5</v>
      </c>
    </row>
    <row r="617" spans="1:6" ht="16.5" customHeight="1" x14ac:dyDescent="0.25">
      <c r="A617" s="139" t="s">
        <v>194</v>
      </c>
      <c r="B617" s="140" t="s">
        <v>657</v>
      </c>
      <c r="C617" s="141" t="s">
        <v>195</v>
      </c>
      <c r="D617" s="142"/>
      <c r="E617" s="148">
        <v>7.8449999999999998</v>
      </c>
      <c r="F617" s="148">
        <v>14.335000000000001</v>
      </c>
    </row>
    <row r="618" spans="1:6" ht="47.25" x14ac:dyDescent="0.25">
      <c r="A618" s="139" t="s">
        <v>698</v>
      </c>
      <c r="B618" s="140" t="s">
        <v>657</v>
      </c>
      <c r="C618" s="141" t="s">
        <v>195</v>
      </c>
      <c r="D618" s="142" t="s">
        <v>776</v>
      </c>
      <c r="E618" s="148">
        <v>7.8449999999999998</v>
      </c>
      <c r="F618" s="148">
        <v>14.335000000000001</v>
      </c>
    </row>
    <row r="619" spans="1:6" ht="121.5" customHeight="1" x14ac:dyDescent="0.25">
      <c r="A619" s="139" t="s">
        <v>270</v>
      </c>
      <c r="B619" s="140" t="s">
        <v>658</v>
      </c>
      <c r="C619" s="141" t="s">
        <v>187</v>
      </c>
      <c r="D619" s="142"/>
      <c r="E619" s="148">
        <v>531.18700000000001</v>
      </c>
      <c r="F619" s="148">
        <v>521.18700000000001</v>
      </c>
    </row>
    <row r="620" spans="1:6" ht="45.75" customHeight="1" x14ac:dyDescent="0.25">
      <c r="A620" s="139" t="s">
        <v>208</v>
      </c>
      <c r="B620" s="140" t="s">
        <v>658</v>
      </c>
      <c r="C620" s="141" t="s">
        <v>209</v>
      </c>
      <c r="D620" s="142"/>
      <c r="E620" s="148">
        <v>531.18700000000001</v>
      </c>
      <c r="F620" s="148">
        <v>521.18700000000001</v>
      </c>
    </row>
    <row r="621" spans="1:6" ht="47.25" x14ac:dyDescent="0.25">
      <c r="A621" s="139" t="s">
        <v>698</v>
      </c>
      <c r="B621" s="140" t="s">
        <v>658</v>
      </c>
      <c r="C621" s="141" t="s">
        <v>209</v>
      </c>
      <c r="D621" s="142" t="s">
        <v>776</v>
      </c>
      <c r="E621" s="148">
        <v>531.18700000000001</v>
      </c>
      <c r="F621" s="148">
        <v>521.18700000000001</v>
      </c>
    </row>
    <row r="622" spans="1:6" ht="31.5" x14ac:dyDescent="0.25">
      <c r="A622" s="139" t="s">
        <v>659</v>
      </c>
      <c r="B622" s="140" t="s">
        <v>660</v>
      </c>
      <c r="C622" s="141" t="s">
        <v>187</v>
      </c>
      <c r="D622" s="142"/>
      <c r="E622" s="148">
        <v>3502.8119999999999</v>
      </c>
      <c r="F622" s="148">
        <v>3613.7919999999999</v>
      </c>
    </row>
    <row r="623" spans="1:6" x14ac:dyDescent="0.25">
      <c r="A623" s="139" t="s">
        <v>661</v>
      </c>
      <c r="B623" s="140" t="s">
        <v>662</v>
      </c>
      <c r="C623" s="141" t="s">
        <v>187</v>
      </c>
      <c r="D623" s="142"/>
      <c r="E623" s="148">
        <v>1806.2460000000001</v>
      </c>
      <c r="F623" s="148">
        <v>1780.2460000000001</v>
      </c>
    </row>
    <row r="624" spans="1:6" ht="125.25" customHeight="1" x14ac:dyDescent="0.25">
      <c r="A624" s="139" t="s">
        <v>270</v>
      </c>
      <c r="B624" s="140" t="s">
        <v>663</v>
      </c>
      <c r="C624" s="141" t="s">
        <v>187</v>
      </c>
      <c r="D624" s="142"/>
      <c r="E624" s="148">
        <v>1806.2460000000001</v>
      </c>
      <c r="F624" s="148">
        <v>1780.2460000000001</v>
      </c>
    </row>
    <row r="625" spans="1:6" ht="47.25" customHeight="1" x14ac:dyDescent="0.25">
      <c r="A625" s="139" t="s">
        <v>208</v>
      </c>
      <c r="B625" s="140" t="s">
        <v>663</v>
      </c>
      <c r="C625" s="141" t="s">
        <v>209</v>
      </c>
      <c r="D625" s="142"/>
      <c r="E625" s="148">
        <v>1806.2460000000001</v>
      </c>
      <c r="F625" s="148">
        <v>1780.2460000000001</v>
      </c>
    </row>
    <row r="626" spans="1:6" ht="31.5" x14ac:dyDescent="0.25">
      <c r="A626" s="139" t="s">
        <v>696</v>
      </c>
      <c r="B626" s="140" t="s">
        <v>663</v>
      </c>
      <c r="C626" s="141" t="s">
        <v>209</v>
      </c>
      <c r="D626" s="142" t="s">
        <v>763</v>
      </c>
      <c r="E626" s="148">
        <v>1806.2460000000001</v>
      </c>
      <c r="F626" s="148">
        <v>1780.2460000000001</v>
      </c>
    </row>
    <row r="627" spans="1:6" ht="31.5" x14ac:dyDescent="0.25">
      <c r="A627" s="139" t="s">
        <v>664</v>
      </c>
      <c r="B627" s="140" t="s">
        <v>665</v>
      </c>
      <c r="C627" s="141" t="s">
        <v>187</v>
      </c>
      <c r="D627" s="142"/>
      <c r="E627" s="148">
        <v>1696.566</v>
      </c>
      <c r="F627" s="148">
        <v>1833.546</v>
      </c>
    </row>
    <row r="628" spans="1:6" x14ac:dyDescent="0.25">
      <c r="A628" s="139" t="s">
        <v>200</v>
      </c>
      <c r="B628" s="140" t="s">
        <v>666</v>
      </c>
      <c r="C628" s="141" t="s">
        <v>187</v>
      </c>
      <c r="D628" s="142"/>
      <c r="E628" s="148">
        <v>0</v>
      </c>
      <c r="F628" s="148">
        <v>0</v>
      </c>
    </row>
    <row r="629" spans="1:6" ht="16.5" customHeight="1" x14ac:dyDescent="0.25">
      <c r="A629" s="139" t="s">
        <v>194</v>
      </c>
      <c r="B629" s="140" t="s">
        <v>666</v>
      </c>
      <c r="C629" s="141" t="s">
        <v>195</v>
      </c>
      <c r="D629" s="142"/>
      <c r="E629" s="148">
        <v>0</v>
      </c>
      <c r="F629" s="148">
        <v>0</v>
      </c>
    </row>
    <row r="630" spans="1:6" ht="14.25" customHeight="1" x14ac:dyDescent="0.25">
      <c r="A630" s="139" t="s">
        <v>697</v>
      </c>
      <c r="B630" s="140" t="s">
        <v>666</v>
      </c>
      <c r="C630" s="141" t="s">
        <v>195</v>
      </c>
      <c r="D630" s="142" t="s">
        <v>747</v>
      </c>
      <c r="E630" s="148">
        <v>0</v>
      </c>
      <c r="F630" s="148">
        <v>0</v>
      </c>
    </row>
    <row r="631" spans="1:6" x14ac:dyDescent="0.25">
      <c r="A631" s="139" t="s">
        <v>327</v>
      </c>
      <c r="B631" s="140" t="s">
        <v>667</v>
      </c>
      <c r="C631" s="141" t="s">
        <v>187</v>
      </c>
      <c r="D631" s="142"/>
      <c r="E631" s="148">
        <v>6.4</v>
      </c>
      <c r="F631" s="148">
        <v>19.38</v>
      </c>
    </row>
    <row r="632" spans="1:6" ht="45" customHeight="1" x14ac:dyDescent="0.25">
      <c r="A632" s="139" t="s">
        <v>208</v>
      </c>
      <c r="B632" s="140" t="s">
        <v>667</v>
      </c>
      <c r="C632" s="141" t="s">
        <v>209</v>
      </c>
      <c r="D632" s="142"/>
      <c r="E632" s="148">
        <v>0</v>
      </c>
      <c r="F632" s="148">
        <v>0</v>
      </c>
    </row>
    <row r="633" spans="1:6" ht="31.5" x14ac:dyDescent="0.25">
      <c r="A633" s="139" t="s">
        <v>696</v>
      </c>
      <c r="B633" s="140" t="s">
        <v>667</v>
      </c>
      <c r="C633" s="141" t="s">
        <v>209</v>
      </c>
      <c r="D633" s="142" t="s">
        <v>763</v>
      </c>
      <c r="E633" s="148">
        <v>0</v>
      </c>
      <c r="F633" s="148">
        <v>0</v>
      </c>
    </row>
    <row r="634" spans="1:6" ht="14.25" customHeight="1" x14ac:dyDescent="0.25">
      <c r="A634" s="139" t="s">
        <v>194</v>
      </c>
      <c r="B634" s="140" t="s">
        <v>667</v>
      </c>
      <c r="C634" s="141" t="s">
        <v>195</v>
      </c>
      <c r="D634" s="142"/>
      <c r="E634" s="148">
        <v>6.4</v>
      </c>
      <c r="F634" s="148">
        <v>19.38</v>
      </c>
    </row>
    <row r="635" spans="1:6" ht="31.5" x14ac:dyDescent="0.25">
      <c r="A635" s="139" t="s">
        <v>696</v>
      </c>
      <c r="B635" s="140" t="s">
        <v>667</v>
      </c>
      <c r="C635" s="141" t="s">
        <v>195</v>
      </c>
      <c r="D635" s="142" t="s">
        <v>763</v>
      </c>
      <c r="E635" s="148">
        <v>6.4</v>
      </c>
      <c r="F635" s="148">
        <v>19.38</v>
      </c>
    </row>
    <row r="636" spans="1:6" ht="124.5" customHeight="1" x14ac:dyDescent="0.25">
      <c r="A636" s="139" t="s">
        <v>270</v>
      </c>
      <c r="B636" s="140" t="s">
        <v>668</v>
      </c>
      <c r="C636" s="141" t="s">
        <v>187</v>
      </c>
      <c r="D636" s="142"/>
      <c r="E636" s="148">
        <v>1690.1659999999999</v>
      </c>
      <c r="F636" s="148">
        <v>1814.1659999999999</v>
      </c>
    </row>
    <row r="637" spans="1:6" ht="45" customHeight="1" x14ac:dyDescent="0.25">
      <c r="A637" s="139" t="s">
        <v>208</v>
      </c>
      <c r="B637" s="140" t="s">
        <v>668</v>
      </c>
      <c r="C637" s="141" t="s">
        <v>209</v>
      </c>
      <c r="D637" s="142"/>
      <c r="E637" s="148">
        <v>1690.1659999999999</v>
      </c>
      <c r="F637" s="148">
        <v>1814.1659999999999</v>
      </c>
    </row>
    <row r="638" spans="1:6" ht="31.5" x14ac:dyDescent="0.25">
      <c r="A638" s="139" t="s">
        <v>696</v>
      </c>
      <c r="B638" s="140" t="s">
        <v>668</v>
      </c>
      <c r="C638" s="141" t="s">
        <v>209</v>
      </c>
      <c r="D638" s="142" t="s">
        <v>763</v>
      </c>
      <c r="E638" s="148">
        <v>1690.1659999999999</v>
      </c>
      <c r="F638" s="148">
        <v>1814.1659999999999</v>
      </c>
    </row>
    <row r="639" spans="1:6" x14ac:dyDescent="0.25">
      <c r="A639" s="139" t="s">
        <v>669</v>
      </c>
      <c r="B639" s="140" t="s">
        <v>670</v>
      </c>
      <c r="C639" s="141" t="s">
        <v>187</v>
      </c>
      <c r="D639" s="142"/>
      <c r="E639" s="148">
        <v>0</v>
      </c>
      <c r="F639" s="148">
        <v>4000</v>
      </c>
    </row>
    <row r="640" spans="1:6" x14ac:dyDescent="0.25">
      <c r="A640" s="139" t="s">
        <v>671</v>
      </c>
      <c r="B640" s="140" t="s">
        <v>672</v>
      </c>
      <c r="C640" s="141" t="s">
        <v>187</v>
      </c>
      <c r="D640" s="142"/>
      <c r="E640" s="148">
        <v>0</v>
      </c>
      <c r="F640" s="148">
        <v>2739</v>
      </c>
    </row>
    <row r="641" spans="1:6" x14ac:dyDescent="0.25">
      <c r="A641" s="139" t="s">
        <v>204</v>
      </c>
      <c r="B641" s="140" t="s">
        <v>672</v>
      </c>
      <c r="C641" s="141" t="s">
        <v>205</v>
      </c>
      <c r="D641" s="142"/>
      <c r="E641" s="148">
        <v>0</v>
      </c>
      <c r="F641" s="148">
        <v>2739</v>
      </c>
    </row>
    <row r="642" spans="1:6" x14ac:dyDescent="0.25">
      <c r="A642" s="139" t="s">
        <v>695</v>
      </c>
      <c r="B642" s="140" t="s">
        <v>672</v>
      </c>
      <c r="C642" s="141" t="s">
        <v>205</v>
      </c>
      <c r="D642" s="142" t="s">
        <v>777</v>
      </c>
      <c r="E642" s="148">
        <v>0</v>
      </c>
      <c r="F642" s="148">
        <v>2739</v>
      </c>
    </row>
    <row r="643" spans="1:6" ht="31.5" x14ac:dyDescent="0.25">
      <c r="A643" s="139" t="s">
        <v>673</v>
      </c>
      <c r="B643" s="140" t="s">
        <v>674</v>
      </c>
      <c r="C643" s="141" t="s">
        <v>187</v>
      </c>
      <c r="D643" s="142"/>
      <c r="E643" s="148">
        <v>0</v>
      </c>
      <c r="F643" s="148">
        <v>1261</v>
      </c>
    </row>
    <row r="644" spans="1:6" ht="31.5" x14ac:dyDescent="0.25">
      <c r="A644" s="139" t="s">
        <v>673</v>
      </c>
      <c r="B644" s="140" t="s">
        <v>674</v>
      </c>
      <c r="C644" s="141" t="s">
        <v>187</v>
      </c>
      <c r="D644" s="142"/>
      <c r="E644" s="148">
        <v>0</v>
      </c>
      <c r="F644" s="148">
        <v>1261</v>
      </c>
    </row>
    <row r="645" spans="1:6" x14ac:dyDescent="0.25">
      <c r="A645" s="139" t="s">
        <v>204</v>
      </c>
      <c r="B645" s="140" t="s">
        <v>674</v>
      </c>
      <c r="C645" s="141" t="s">
        <v>205</v>
      </c>
      <c r="D645" s="142"/>
      <c r="E645" s="148">
        <v>0</v>
      </c>
      <c r="F645" s="148">
        <v>1261</v>
      </c>
    </row>
    <row r="646" spans="1:6" x14ac:dyDescent="0.25">
      <c r="A646" s="139" t="s">
        <v>695</v>
      </c>
      <c r="B646" s="140" t="s">
        <v>674</v>
      </c>
      <c r="C646" s="141" t="s">
        <v>205</v>
      </c>
      <c r="D646" s="142" t="s">
        <v>777</v>
      </c>
      <c r="E646" s="148">
        <v>0</v>
      </c>
      <c r="F646" s="148">
        <v>1261</v>
      </c>
    </row>
    <row r="647" spans="1:6" x14ac:dyDescent="0.25">
      <c r="A647" s="139" t="s">
        <v>675</v>
      </c>
      <c r="B647" s="140" t="s">
        <v>676</v>
      </c>
      <c r="C647" s="141" t="s">
        <v>187</v>
      </c>
      <c r="D647" s="142"/>
      <c r="E647" s="148">
        <v>300</v>
      </c>
      <c r="F647" s="148">
        <v>300</v>
      </c>
    </row>
    <row r="648" spans="1:6" ht="31.5" x14ac:dyDescent="0.25">
      <c r="A648" s="139" t="s">
        <v>677</v>
      </c>
      <c r="B648" s="140" t="s">
        <v>678</v>
      </c>
      <c r="C648" s="141" t="s">
        <v>187</v>
      </c>
      <c r="D648" s="142"/>
      <c r="E648" s="148">
        <v>300</v>
      </c>
      <c r="F648" s="148">
        <v>300</v>
      </c>
    </row>
    <row r="649" spans="1:6" ht="31.5" x14ac:dyDescent="0.25">
      <c r="A649" s="139" t="s">
        <v>677</v>
      </c>
      <c r="B649" s="140" t="s">
        <v>678</v>
      </c>
      <c r="C649" s="141" t="s">
        <v>187</v>
      </c>
      <c r="D649" s="142"/>
      <c r="E649" s="148">
        <v>300</v>
      </c>
      <c r="F649" s="148">
        <v>300</v>
      </c>
    </row>
    <row r="650" spans="1:6" x14ac:dyDescent="0.25">
      <c r="A650" s="139" t="s">
        <v>204</v>
      </c>
      <c r="B650" s="140" t="s">
        <v>678</v>
      </c>
      <c r="C650" s="141" t="s">
        <v>205</v>
      </c>
      <c r="D650" s="142"/>
      <c r="E650" s="148">
        <v>300</v>
      </c>
      <c r="F650" s="148">
        <v>300</v>
      </c>
    </row>
    <row r="651" spans="1:6" x14ac:dyDescent="0.25">
      <c r="A651" s="139" t="s">
        <v>694</v>
      </c>
      <c r="B651" s="140" t="s">
        <v>678</v>
      </c>
      <c r="C651" s="141" t="s">
        <v>205</v>
      </c>
      <c r="D651" s="142" t="s">
        <v>778</v>
      </c>
      <c r="E651" s="148">
        <v>300</v>
      </c>
      <c r="F651" s="148">
        <v>300</v>
      </c>
    </row>
    <row r="652" spans="1:6" ht="31.5" x14ac:dyDescent="0.25">
      <c r="A652" s="139" t="s">
        <v>680</v>
      </c>
      <c r="B652" s="140" t="s">
        <v>681</v>
      </c>
      <c r="C652" s="141" t="s">
        <v>187</v>
      </c>
      <c r="D652" s="142"/>
      <c r="E652" s="148">
        <v>754</v>
      </c>
      <c r="F652" s="148">
        <v>44</v>
      </c>
    </row>
    <row r="653" spans="1:6" ht="47.25" x14ac:dyDescent="0.25">
      <c r="A653" s="139" t="s">
        <v>682</v>
      </c>
      <c r="B653" s="140" t="s">
        <v>683</v>
      </c>
      <c r="C653" s="141" t="s">
        <v>187</v>
      </c>
      <c r="D653" s="142"/>
      <c r="E653" s="148">
        <v>754</v>
      </c>
      <c r="F653" s="148">
        <v>44</v>
      </c>
    </row>
    <row r="654" spans="1:6" ht="47.25" x14ac:dyDescent="0.25">
      <c r="A654" s="139" t="s">
        <v>682</v>
      </c>
      <c r="B654" s="140" t="s">
        <v>683</v>
      </c>
      <c r="C654" s="141" t="s">
        <v>187</v>
      </c>
      <c r="D654" s="142"/>
      <c r="E654" s="148">
        <v>754</v>
      </c>
      <c r="F654" s="148">
        <v>44</v>
      </c>
    </row>
    <row r="655" spans="1:6" ht="17.25" customHeight="1" x14ac:dyDescent="0.25">
      <c r="A655" s="139" t="s">
        <v>194</v>
      </c>
      <c r="B655" s="140" t="s">
        <v>683</v>
      </c>
      <c r="C655" s="141" t="s">
        <v>195</v>
      </c>
      <c r="D655" s="142"/>
      <c r="E655" s="148">
        <v>754</v>
      </c>
      <c r="F655" s="148">
        <v>44</v>
      </c>
    </row>
    <row r="656" spans="1:6" x14ac:dyDescent="0.25">
      <c r="A656" s="139" t="s">
        <v>692</v>
      </c>
      <c r="B656" s="140" t="s">
        <v>683</v>
      </c>
      <c r="C656" s="141" t="s">
        <v>195</v>
      </c>
      <c r="D656" s="142" t="s">
        <v>779</v>
      </c>
      <c r="E656" s="148">
        <v>754</v>
      </c>
      <c r="F656" s="148">
        <v>44</v>
      </c>
    </row>
    <row r="657" spans="1:6" ht="31.5" x14ac:dyDescent="0.25">
      <c r="A657" s="139" t="s">
        <v>684</v>
      </c>
      <c r="B657" s="140" t="s">
        <v>685</v>
      </c>
      <c r="C657" s="141" t="s">
        <v>187</v>
      </c>
      <c r="D657" s="142"/>
      <c r="E657" s="148">
        <v>5611.1</v>
      </c>
      <c r="F657" s="148">
        <v>5611.1</v>
      </c>
    </row>
    <row r="658" spans="1:6" ht="31.5" x14ac:dyDescent="0.25">
      <c r="A658" s="139" t="s">
        <v>686</v>
      </c>
      <c r="B658" s="140" t="s">
        <v>687</v>
      </c>
      <c r="C658" s="141" t="s">
        <v>187</v>
      </c>
      <c r="D658" s="142"/>
      <c r="E658" s="148">
        <v>5611.1</v>
      </c>
      <c r="F658" s="148">
        <v>5611.1</v>
      </c>
    </row>
    <row r="659" spans="1:6" x14ac:dyDescent="0.25">
      <c r="A659" s="143"/>
      <c r="B659" s="144"/>
      <c r="C659" s="144"/>
      <c r="D659" s="145"/>
      <c r="E659" s="149">
        <v>1372380.3</v>
      </c>
      <c r="F659" s="149">
        <v>1318245.5</v>
      </c>
    </row>
    <row r="662" spans="1:6" x14ac:dyDescent="0.25">
      <c r="A662" s="134" t="s">
        <v>177</v>
      </c>
      <c r="F662" s="156" t="s">
        <v>178</v>
      </c>
    </row>
  </sheetData>
  <autoFilter ref="A1:G662" xr:uid="{00000000-0009-0000-0000-000003000000}"/>
  <mergeCells count="4">
    <mergeCell ref="A14:F14"/>
    <mergeCell ref="E16:F16"/>
    <mergeCell ref="A16:A17"/>
    <mergeCell ref="B16:D16"/>
  </mergeCells>
  <pageMargins left="0.70866141732283472" right="0.31496062992125984" top="0.74803149606299213" bottom="0.35433070866141736" header="0.31496062992125984" footer="0.31496062992125984"/>
  <pageSetup paperSize="9" scale="62" fitToHeight="0" orientation="portrait" r:id="rId1"/>
  <headerFooter differentFirst="1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73"/>
  <sheetViews>
    <sheetView workbookViewId="0">
      <selection activeCell="A70" sqref="A70:XFD73"/>
    </sheetView>
  </sheetViews>
  <sheetFormatPr defaultColWidth="9.140625" defaultRowHeight="15.75" x14ac:dyDescent="0.25"/>
  <cols>
    <col min="1" max="1" width="74.85546875" style="134" customWidth="1"/>
    <col min="2" max="2" width="8.42578125" style="146" customWidth="1"/>
    <col min="3" max="3" width="10" style="146" customWidth="1"/>
    <col min="4" max="4" width="17.28515625" style="134" customWidth="1"/>
    <col min="5" max="16384" width="9.140625" style="134"/>
  </cols>
  <sheetData>
    <row r="1" spans="1:4" x14ac:dyDescent="0.25">
      <c r="A1" s="164"/>
      <c r="B1" s="164"/>
      <c r="C1" s="164"/>
      <c r="D1" s="164"/>
    </row>
    <row r="2" spans="1:4" x14ac:dyDescent="0.25">
      <c r="A2" s="164"/>
      <c r="B2" s="164"/>
      <c r="C2" s="164"/>
      <c r="D2" s="164"/>
    </row>
    <row r="3" spans="1:4" x14ac:dyDescent="0.25">
      <c r="A3" s="164"/>
      <c r="B3" s="164"/>
      <c r="C3" s="164"/>
      <c r="D3" s="164"/>
    </row>
    <row r="4" spans="1:4" x14ac:dyDescent="0.25">
      <c r="A4" s="164"/>
      <c r="B4" s="164"/>
      <c r="C4" s="164"/>
      <c r="D4" s="164"/>
    </row>
    <row r="5" spans="1:4" x14ac:dyDescent="0.25">
      <c r="A5" s="164"/>
      <c r="B5" s="164"/>
      <c r="C5" s="164"/>
      <c r="D5" s="164"/>
    </row>
    <row r="6" spans="1:4" x14ac:dyDescent="0.25">
      <c r="A6" s="164"/>
      <c r="B6" s="164"/>
      <c r="C6" s="164"/>
      <c r="D6" s="164"/>
    </row>
    <row r="8" spans="1:4" s="165" customFormat="1" ht="12.75" x14ac:dyDescent="0.2"/>
    <row r="9" spans="1:4" s="165" customFormat="1" ht="12.75" x14ac:dyDescent="0.2"/>
    <row r="10" spans="1:4" s="165" customFormat="1" ht="12.75" x14ac:dyDescent="0.2"/>
    <row r="11" spans="1:4" s="165" customFormat="1" ht="12.75" x14ac:dyDescent="0.2"/>
    <row r="12" spans="1:4" s="165" customFormat="1" ht="12.75" x14ac:dyDescent="0.2"/>
    <row r="13" spans="1:4" s="165" customFormat="1" ht="12.75" x14ac:dyDescent="0.2"/>
    <row r="15" spans="1:4" s="165" customFormat="1" ht="39" customHeight="1" x14ac:dyDescent="0.3">
      <c r="A15" s="206" t="s">
        <v>795</v>
      </c>
      <c r="B15" s="206"/>
      <c r="C15" s="206"/>
      <c r="D15" s="206"/>
    </row>
    <row r="16" spans="1:4" x14ac:dyDescent="0.25">
      <c r="A16" s="157"/>
      <c r="B16" s="133"/>
      <c r="C16" s="133"/>
      <c r="D16" s="132"/>
    </row>
    <row r="17" spans="1:4" ht="15.75" customHeight="1" x14ac:dyDescent="0.25">
      <c r="A17" s="207" t="s">
        <v>741</v>
      </c>
      <c r="B17" s="208" t="s">
        <v>122</v>
      </c>
      <c r="C17" s="208"/>
      <c r="D17" s="207" t="s">
        <v>742</v>
      </c>
    </row>
    <row r="18" spans="1:4" x14ac:dyDescent="0.25">
      <c r="A18" s="207"/>
      <c r="B18" s="168" t="s">
        <v>796</v>
      </c>
      <c r="C18" s="168" t="s">
        <v>797</v>
      </c>
      <c r="D18" s="207"/>
    </row>
    <row r="19" spans="1:4" x14ac:dyDescent="0.25">
      <c r="A19" s="169">
        <v>1</v>
      </c>
      <c r="B19" s="169">
        <v>2</v>
      </c>
      <c r="C19" s="169">
        <v>3</v>
      </c>
      <c r="D19" s="169">
        <v>4</v>
      </c>
    </row>
    <row r="20" spans="1:4" x14ac:dyDescent="0.25">
      <c r="A20" s="161" t="s">
        <v>781</v>
      </c>
      <c r="B20" s="162">
        <v>1</v>
      </c>
      <c r="C20" s="162">
        <v>0</v>
      </c>
      <c r="D20" s="175">
        <v>172420.1464</v>
      </c>
    </row>
    <row r="21" spans="1:4" ht="31.5" x14ac:dyDescent="0.25">
      <c r="A21" s="158" t="s">
        <v>711</v>
      </c>
      <c r="B21" s="163">
        <v>1</v>
      </c>
      <c r="C21" s="163">
        <v>2</v>
      </c>
      <c r="D21" s="174">
        <v>3607.4369999999999</v>
      </c>
    </row>
    <row r="22" spans="1:4" ht="47.25" x14ac:dyDescent="0.25">
      <c r="A22" s="158" t="s">
        <v>698</v>
      </c>
      <c r="B22" s="163">
        <v>1</v>
      </c>
      <c r="C22" s="163">
        <v>3</v>
      </c>
      <c r="D22" s="174">
        <v>2074.7339999999999</v>
      </c>
    </row>
    <row r="23" spans="1:4" ht="47.25" x14ac:dyDescent="0.25">
      <c r="A23" s="158" t="s">
        <v>709</v>
      </c>
      <c r="B23" s="163">
        <v>1</v>
      </c>
      <c r="C23" s="163">
        <v>4</v>
      </c>
      <c r="D23" s="174">
        <v>59085.472159999998</v>
      </c>
    </row>
    <row r="24" spans="1:4" x14ac:dyDescent="0.25">
      <c r="A24" s="158" t="s">
        <v>710</v>
      </c>
      <c r="B24" s="163">
        <v>1</v>
      </c>
      <c r="C24" s="163">
        <v>5</v>
      </c>
      <c r="D24" s="174">
        <v>122.3</v>
      </c>
    </row>
    <row r="25" spans="1:4" ht="31.5" x14ac:dyDescent="0.25">
      <c r="A25" s="158" t="s">
        <v>696</v>
      </c>
      <c r="B25" s="163">
        <v>1</v>
      </c>
      <c r="C25" s="163">
        <v>6</v>
      </c>
      <c r="D25" s="174">
        <v>19906.722760000001</v>
      </c>
    </row>
    <row r="26" spans="1:4" x14ac:dyDescent="0.25">
      <c r="A26" s="158" t="s">
        <v>695</v>
      </c>
      <c r="B26" s="163">
        <v>1</v>
      </c>
      <c r="C26" s="163">
        <v>7</v>
      </c>
      <c r="D26" s="174">
        <v>0</v>
      </c>
    </row>
    <row r="27" spans="1:4" x14ac:dyDescent="0.25">
      <c r="A27" s="158" t="s">
        <v>694</v>
      </c>
      <c r="B27" s="163">
        <v>1</v>
      </c>
      <c r="C27" s="163">
        <v>11</v>
      </c>
      <c r="D27" s="174">
        <v>0</v>
      </c>
    </row>
    <row r="28" spans="1:4" x14ac:dyDescent="0.25">
      <c r="A28" s="158" t="s">
        <v>691</v>
      </c>
      <c r="B28" s="163">
        <v>1</v>
      </c>
      <c r="C28" s="163">
        <v>13</v>
      </c>
      <c r="D28" s="174">
        <v>87623.480479999998</v>
      </c>
    </row>
    <row r="29" spans="1:4" x14ac:dyDescent="0.25">
      <c r="A29" s="161" t="s">
        <v>782</v>
      </c>
      <c r="B29" s="162">
        <v>2</v>
      </c>
      <c r="C29" s="162">
        <v>0</v>
      </c>
      <c r="D29" s="175">
        <v>44</v>
      </c>
    </row>
    <row r="30" spans="1:4" x14ac:dyDescent="0.25">
      <c r="A30" s="158" t="s">
        <v>692</v>
      </c>
      <c r="B30" s="163">
        <v>2</v>
      </c>
      <c r="C30" s="163">
        <v>4</v>
      </c>
      <c r="D30" s="174">
        <v>44</v>
      </c>
    </row>
    <row r="31" spans="1:4" ht="31.5" x14ac:dyDescent="0.25">
      <c r="A31" s="161" t="s">
        <v>783</v>
      </c>
      <c r="B31" s="162">
        <v>3</v>
      </c>
      <c r="C31" s="162">
        <v>0</v>
      </c>
      <c r="D31" s="175">
        <v>7230.7010399999999</v>
      </c>
    </row>
    <row r="32" spans="1:4" ht="31.5" x14ac:dyDescent="0.25">
      <c r="A32" s="158" t="s">
        <v>706</v>
      </c>
      <c r="B32" s="163">
        <v>3</v>
      </c>
      <c r="C32" s="163">
        <v>14</v>
      </c>
      <c r="D32" s="174">
        <v>7230.7010399999999</v>
      </c>
    </row>
    <row r="33" spans="1:4" x14ac:dyDescent="0.25">
      <c r="A33" s="161" t="s">
        <v>784</v>
      </c>
      <c r="B33" s="162">
        <v>4</v>
      </c>
      <c r="C33" s="162">
        <v>0</v>
      </c>
      <c r="D33" s="175">
        <v>3565.6199700000002</v>
      </c>
    </row>
    <row r="34" spans="1:4" x14ac:dyDescent="0.25">
      <c r="A34" s="158" t="s">
        <v>722</v>
      </c>
      <c r="B34" s="163">
        <v>4</v>
      </c>
      <c r="C34" s="163">
        <v>5</v>
      </c>
      <c r="D34" s="174">
        <v>2282.8000000000002</v>
      </c>
    </row>
    <row r="35" spans="1:4" x14ac:dyDescent="0.25">
      <c r="A35" s="158" t="s">
        <v>707</v>
      </c>
      <c r="B35" s="163">
        <v>4</v>
      </c>
      <c r="C35" s="163">
        <v>9</v>
      </c>
      <c r="D35" s="174">
        <v>582.81997000000001</v>
      </c>
    </row>
    <row r="36" spans="1:4" x14ac:dyDescent="0.25">
      <c r="A36" s="158" t="s">
        <v>702</v>
      </c>
      <c r="B36" s="163">
        <v>4</v>
      </c>
      <c r="C36" s="163">
        <v>12</v>
      </c>
      <c r="D36" s="174">
        <v>700</v>
      </c>
    </row>
    <row r="37" spans="1:4" x14ac:dyDescent="0.25">
      <c r="A37" s="161" t="s">
        <v>785</v>
      </c>
      <c r="B37" s="162">
        <v>5</v>
      </c>
      <c r="C37" s="162">
        <v>0</v>
      </c>
      <c r="D37" s="175">
        <v>16705.309310000001</v>
      </c>
    </row>
    <row r="38" spans="1:4" x14ac:dyDescent="0.25">
      <c r="A38" s="158" t="s">
        <v>714</v>
      </c>
      <c r="B38" s="163">
        <v>5</v>
      </c>
      <c r="C38" s="163">
        <v>1</v>
      </c>
      <c r="D38" s="174">
        <v>3.879</v>
      </c>
    </row>
    <row r="39" spans="1:4" x14ac:dyDescent="0.25">
      <c r="A39" s="158" t="s">
        <v>718</v>
      </c>
      <c r="B39" s="163">
        <v>5</v>
      </c>
      <c r="C39" s="163">
        <v>3</v>
      </c>
      <c r="D39" s="174">
        <v>6015.4941600000002</v>
      </c>
    </row>
    <row r="40" spans="1:4" x14ac:dyDescent="0.25">
      <c r="A40" s="158" t="s">
        <v>719</v>
      </c>
      <c r="B40" s="163">
        <v>5</v>
      </c>
      <c r="C40" s="163">
        <v>5</v>
      </c>
      <c r="D40" s="174">
        <v>10685.93615</v>
      </c>
    </row>
    <row r="41" spans="1:4" x14ac:dyDescent="0.25">
      <c r="A41" s="161" t="s">
        <v>786</v>
      </c>
      <c r="B41" s="162">
        <v>6</v>
      </c>
      <c r="C41" s="162">
        <v>0</v>
      </c>
      <c r="D41" s="175">
        <v>665.53650000000005</v>
      </c>
    </row>
    <row r="42" spans="1:4" x14ac:dyDescent="0.25">
      <c r="A42" s="158" t="s">
        <v>723</v>
      </c>
      <c r="B42" s="163">
        <v>6</v>
      </c>
      <c r="C42" s="163">
        <v>5</v>
      </c>
      <c r="D42" s="174">
        <v>665.53650000000005</v>
      </c>
    </row>
    <row r="43" spans="1:4" x14ac:dyDescent="0.25">
      <c r="A43" s="161" t="s">
        <v>787</v>
      </c>
      <c r="B43" s="162">
        <v>7</v>
      </c>
      <c r="C43" s="162">
        <v>0</v>
      </c>
      <c r="D43" s="175">
        <v>1264146.05189</v>
      </c>
    </row>
    <row r="44" spans="1:4" x14ac:dyDescent="0.25">
      <c r="A44" s="158" t="s">
        <v>721</v>
      </c>
      <c r="B44" s="163">
        <v>7</v>
      </c>
      <c r="C44" s="163">
        <v>1</v>
      </c>
      <c r="D44" s="174">
        <v>346998.66395999998</v>
      </c>
    </row>
    <row r="45" spans="1:4" x14ac:dyDescent="0.25">
      <c r="A45" s="158" t="s">
        <v>693</v>
      </c>
      <c r="B45" s="163">
        <v>7</v>
      </c>
      <c r="C45" s="163">
        <v>2</v>
      </c>
      <c r="D45" s="174">
        <v>822123.42246999999</v>
      </c>
    </row>
    <row r="46" spans="1:4" x14ac:dyDescent="0.25">
      <c r="A46" s="158" t="s">
        <v>720</v>
      </c>
      <c r="B46" s="163">
        <v>7</v>
      </c>
      <c r="C46" s="163">
        <v>3</v>
      </c>
      <c r="D46" s="174">
        <v>72040.686189999993</v>
      </c>
    </row>
    <row r="47" spans="1:4" ht="16.5" customHeight="1" x14ac:dyDescent="0.25">
      <c r="A47" s="158" t="s">
        <v>697</v>
      </c>
      <c r="B47" s="163">
        <v>7</v>
      </c>
      <c r="C47" s="163">
        <v>5</v>
      </c>
      <c r="D47" s="174">
        <v>597.01099999999997</v>
      </c>
    </row>
    <row r="48" spans="1:4" x14ac:dyDescent="0.25">
      <c r="A48" s="158" t="s">
        <v>703</v>
      </c>
      <c r="B48" s="163">
        <v>7</v>
      </c>
      <c r="C48" s="163">
        <v>7</v>
      </c>
      <c r="D48" s="174">
        <v>3088.4110000000001</v>
      </c>
    </row>
    <row r="49" spans="1:4" x14ac:dyDescent="0.25">
      <c r="A49" s="158" t="s">
        <v>708</v>
      </c>
      <c r="B49" s="163">
        <v>7</v>
      </c>
      <c r="C49" s="163">
        <v>9</v>
      </c>
      <c r="D49" s="174">
        <v>19297.85727</v>
      </c>
    </row>
    <row r="50" spans="1:4" x14ac:dyDescent="0.25">
      <c r="A50" s="161" t="s">
        <v>788</v>
      </c>
      <c r="B50" s="162">
        <v>8</v>
      </c>
      <c r="C50" s="162">
        <v>0</v>
      </c>
      <c r="D50" s="175">
        <v>51014.02117</v>
      </c>
    </row>
    <row r="51" spans="1:4" x14ac:dyDescent="0.25">
      <c r="A51" s="158" t="s">
        <v>700</v>
      </c>
      <c r="B51" s="163">
        <v>8</v>
      </c>
      <c r="C51" s="163">
        <v>1</v>
      </c>
      <c r="D51" s="174">
        <v>48929.18417</v>
      </c>
    </row>
    <row r="52" spans="1:4" x14ac:dyDescent="0.25">
      <c r="A52" s="158" t="s">
        <v>724</v>
      </c>
      <c r="B52" s="163">
        <v>8</v>
      </c>
      <c r="C52" s="163">
        <v>4</v>
      </c>
      <c r="D52" s="174">
        <v>2084.837</v>
      </c>
    </row>
    <row r="53" spans="1:4" x14ac:dyDescent="0.25">
      <c r="A53" s="161" t="s">
        <v>789</v>
      </c>
      <c r="B53" s="162">
        <v>9</v>
      </c>
      <c r="C53" s="162">
        <v>0</v>
      </c>
      <c r="D53" s="175">
        <v>138.21799999999999</v>
      </c>
    </row>
    <row r="54" spans="1:4" x14ac:dyDescent="0.25">
      <c r="A54" s="158" t="s">
        <v>701</v>
      </c>
      <c r="B54" s="163">
        <v>9</v>
      </c>
      <c r="C54" s="163">
        <v>9</v>
      </c>
      <c r="D54" s="174">
        <v>138.21799999999999</v>
      </c>
    </row>
    <row r="55" spans="1:4" x14ac:dyDescent="0.25">
      <c r="A55" s="161" t="s">
        <v>790</v>
      </c>
      <c r="B55" s="162">
        <v>10</v>
      </c>
      <c r="C55" s="162">
        <v>0</v>
      </c>
      <c r="D55" s="175">
        <v>35185.815909999998</v>
      </c>
    </row>
    <row r="56" spans="1:4" x14ac:dyDescent="0.25">
      <c r="A56" s="158" t="s">
        <v>712</v>
      </c>
      <c r="B56" s="163">
        <v>10</v>
      </c>
      <c r="C56" s="163">
        <v>1</v>
      </c>
      <c r="D56" s="174">
        <v>7285.3040000000001</v>
      </c>
    </row>
    <row r="57" spans="1:4" x14ac:dyDescent="0.25">
      <c r="A57" s="158" t="s">
        <v>704</v>
      </c>
      <c r="B57" s="163">
        <v>10</v>
      </c>
      <c r="C57" s="163">
        <v>3</v>
      </c>
      <c r="D57" s="174">
        <v>13060.011909999999</v>
      </c>
    </row>
    <row r="58" spans="1:4" x14ac:dyDescent="0.25">
      <c r="A58" s="158" t="s">
        <v>739</v>
      </c>
      <c r="B58" s="163">
        <v>10</v>
      </c>
      <c r="C58" s="163">
        <v>4</v>
      </c>
      <c r="D58" s="174">
        <v>14640.5</v>
      </c>
    </row>
    <row r="59" spans="1:4" x14ac:dyDescent="0.25">
      <c r="A59" s="158" t="s">
        <v>699</v>
      </c>
      <c r="B59" s="163">
        <v>10</v>
      </c>
      <c r="C59" s="163">
        <v>6</v>
      </c>
      <c r="D59" s="174">
        <v>200</v>
      </c>
    </row>
    <row r="60" spans="1:4" x14ac:dyDescent="0.25">
      <c r="A60" s="161" t="s">
        <v>791</v>
      </c>
      <c r="B60" s="162">
        <v>11</v>
      </c>
      <c r="C60" s="162">
        <v>0</v>
      </c>
      <c r="D60" s="175">
        <v>4297.0297399999999</v>
      </c>
    </row>
    <row r="61" spans="1:4" x14ac:dyDescent="0.25">
      <c r="A61" s="158" t="s">
        <v>705</v>
      </c>
      <c r="B61" s="163">
        <v>11</v>
      </c>
      <c r="C61" s="163">
        <v>1</v>
      </c>
      <c r="D61" s="174">
        <v>4297.0297399999999</v>
      </c>
    </row>
    <row r="62" spans="1:4" x14ac:dyDescent="0.25">
      <c r="A62" s="161" t="s">
        <v>792</v>
      </c>
      <c r="B62" s="162">
        <v>12</v>
      </c>
      <c r="C62" s="162">
        <v>0</v>
      </c>
      <c r="D62" s="175">
        <v>3618</v>
      </c>
    </row>
    <row r="63" spans="1:4" x14ac:dyDescent="0.25">
      <c r="A63" s="158" t="s">
        <v>713</v>
      </c>
      <c r="B63" s="163">
        <v>12</v>
      </c>
      <c r="C63" s="163">
        <v>2</v>
      </c>
      <c r="D63" s="174">
        <v>3618</v>
      </c>
    </row>
    <row r="64" spans="1:4" ht="31.5" x14ac:dyDescent="0.25">
      <c r="A64" s="161" t="s">
        <v>793</v>
      </c>
      <c r="B64" s="162">
        <v>13</v>
      </c>
      <c r="C64" s="162">
        <v>0</v>
      </c>
      <c r="D64" s="175">
        <v>0</v>
      </c>
    </row>
    <row r="65" spans="1:4" x14ac:dyDescent="0.25">
      <c r="A65" s="158" t="s">
        <v>717</v>
      </c>
      <c r="B65" s="163">
        <v>13</v>
      </c>
      <c r="C65" s="163">
        <v>1</v>
      </c>
      <c r="D65" s="174">
        <v>0</v>
      </c>
    </row>
    <row r="66" spans="1:4" ht="33" customHeight="1" x14ac:dyDescent="0.25">
      <c r="A66" s="161" t="s">
        <v>794</v>
      </c>
      <c r="B66" s="162">
        <v>14</v>
      </c>
      <c r="C66" s="162">
        <v>0</v>
      </c>
      <c r="D66" s="175">
        <v>148005</v>
      </c>
    </row>
    <row r="67" spans="1:4" ht="31.5" x14ac:dyDescent="0.25">
      <c r="A67" s="158" t="s">
        <v>715</v>
      </c>
      <c r="B67" s="163">
        <v>14</v>
      </c>
      <c r="C67" s="163">
        <v>1</v>
      </c>
      <c r="D67" s="174">
        <v>141005</v>
      </c>
    </row>
    <row r="68" spans="1:4" x14ac:dyDescent="0.25">
      <c r="A68" s="158" t="s">
        <v>716</v>
      </c>
      <c r="B68" s="163">
        <v>14</v>
      </c>
      <c r="C68" s="163">
        <v>3</v>
      </c>
      <c r="D68" s="174">
        <v>7000</v>
      </c>
    </row>
    <row r="69" spans="1:4" x14ac:dyDescent="0.25">
      <c r="A69" s="143"/>
      <c r="B69" s="144"/>
      <c r="C69" s="144"/>
      <c r="D69" s="175">
        <v>1707035.4499300001</v>
      </c>
    </row>
    <row r="70" spans="1:4" x14ac:dyDescent="0.25">
      <c r="D70" s="147"/>
    </row>
    <row r="71" spans="1:4" x14ac:dyDescent="0.25">
      <c r="D71" s="147"/>
    </row>
    <row r="72" spans="1:4" x14ac:dyDescent="0.25">
      <c r="A72" s="134" t="s">
        <v>177</v>
      </c>
      <c r="D72" s="156" t="s">
        <v>178</v>
      </c>
    </row>
    <row r="73" spans="1:4" x14ac:dyDescent="0.25">
      <c r="D73" s="147"/>
    </row>
  </sheetData>
  <mergeCells count="4">
    <mergeCell ref="A15:D15"/>
    <mergeCell ref="A17:A18"/>
    <mergeCell ref="B17:C17"/>
    <mergeCell ref="D17:D18"/>
  </mergeCells>
  <pageMargins left="0.70866141732283472" right="0.31496062992125984" top="0.74803149606299213" bottom="0.35433070866141736" header="0.31496062992125984" footer="0.31496062992125984"/>
  <pageSetup paperSize="9" scale="78" fitToHeight="0" orientation="portrait" r:id="rId1"/>
  <headerFooter differentFirst="1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75"/>
  <sheetViews>
    <sheetView workbookViewId="0">
      <selection activeCell="A72" sqref="A72:XFD76"/>
    </sheetView>
  </sheetViews>
  <sheetFormatPr defaultColWidth="9.140625" defaultRowHeight="15.75" x14ac:dyDescent="0.25"/>
  <cols>
    <col min="1" max="1" width="69.42578125" style="134" customWidth="1"/>
    <col min="2" max="3" width="9.140625" style="146"/>
    <col min="4" max="4" width="18.42578125" style="134" customWidth="1"/>
    <col min="5" max="5" width="18.140625" style="134" customWidth="1"/>
    <col min="6" max="16384" width="9.140625" style="134"/>
  </cols>
  <sheetData>
    <row r="1" spans="1:9" x14ac:dyDescent="0.25">
      <c r="A1" s="129"/>
      <c r="B1" s="130"/>
      <c r="C1" s="130"/>
      <c r="D1" s="130"/>
      <c r="E1" s="129"/>
      <c r="F1" s="129"/>
      <c r="G1" s="131"/>
    </row>
    <row r="2" spans="1:9" x14ac:dyDescent="0.25">
      <c r="A2" s="129"/>
      <c r="B2" s="130"/>
      <c r="C2" s="130"/>
      <c r="D2" s="130"/>
      <c r="E2" s="129"/>
      <c r="F2" s="129"/>
      <c r="G2" s="131"/>
    </row>
    <row r="3" spans="1:9" x14ac:dyDescent="0.25">
      <c r="A3" s="129"/>
      <c r="B3" s="130"/>
      <c r="C3" s="130"/>
      <c r="D3" s="130"/>
      <c r="E3" s="129"/>
      <c r="F3" s="129"/>
      <c r="G3" s="131"/>
    </row>
    <row r="4" spans="1:9" x14ac:dyDescent="0.25">
      <c r="A4" s="129"/>
      <c r="B4" s="130"/>
      <c r="C4" s="130"/>
      <c r="D4" s="130"/>
      <c r="E4" s="129"/>
      <c r="F4" s="129"/>
      <c r="G4" s="131"/>
    </row>
    <row r="5" spans="1:9" x14ac:dyDescent="0.25">
      <c r="A5" s="129"/>
      <c r="B5" s="130"/>
      <c r="C5" s="130"/>
      <c r="D5" s="130"/>
      <c r="E5" s="129"/>
      <c r="F5" s="129"/>
      <c r="G5" s="131"/>
    </row>
    <row r="6" spans="1:9" x14ac:dyDescent="0.25">
      <c r="A6" s="129"/>
      <c r="B6" s="130"/>
      <c r="C6" s="130"/>
      <c r="D6" s="130"/>
      <c r="E6" s="129"/>
      <c r="F6" s="129"/>
      <c r="G6" s="131"/>
    </row>
    <row r="7" spans="1:9" x14ac:dyDescent="0.25">
      <c r="A7" s="129"/>
      <c r="B7" s="130"/>
      <c r="C7" s="130"/>
      <c r="D7" s="130"/>
      <c r="E7" s="129"/>
      <c r="F7" s="129"/>
      <c r="G7" s="131"/>
    </row>
    <row r="8" spans="1:9" s="164" customFormat="1" x14ac:dyDescent="0.25"/>
    <row r="9" spans="1:9" s="165" customFormat="1" ht="12.75" x14ac:dyDescent="0.2"/>
    <row r="10" spans="1:9" s="165" customFormat="1" ht="12.75" x14ac:dyDescent="0.2"/>
    <row r="11" spans="1:9" s="165" customFormat="1" ht="12.75" x14ac:dyDescent="0.2"/>
    <row r="12" spans="1:9" s="165" customFormat="1" ht="12.75" x14ac:dyDescent="0.2"/>
    <row r="13" spans="1:9" s="165" customFormat="1" ht="12.75" x14ac:dyDescent="0.2"/>
    <row r="14" spans="1:9" s="165" customFormat="1" ht="12.75" x14ac:dyDescent="0.2"/>
    <row r="15" spans="1:9" s="165" customFormat="1" ht="21" customHeight="1" x14ac:dyDescent="0.2"/>
    <row r="16" spans="1:9" s="165" customFormat="1" ht="34.9" customHeight="1" x14ac:dyDescent="0.3">
      <c r="A16" s="206" t="s">
        <v>798</v>
      </c>
      <c r="B16" s="206"/>
      <c r="C16" s="206"/>
      <c r="D16" s="206"/>
      <c r="E16" s="206"/>
      <c r="F16" s="170"/>
      <c r="G16" s="170"/>
      <c r="H16" s="170"/>
      <c r="I16" s="170"/>
    </row>
    <row r="17" spans="1:5" s="164" customFormat="1" ht="13.15" customHeight="1" x14ac:dyDescent="0.25">
      <c r="A17" s="171"/>
      <c r="B17" s="167"/>
      <c r="C17" s="167"/>
      <c r="D17" s="167"/>
      <c r="E17" s="167"/>
    </row>
    <row r="18" spans="1:5" s="164" customFormat="1" ht="16.5" customHeight="1" x14ac:dyDescent="0.25">
      <c r="A18" s="166"/>
      <c r="B18" s="167"/>
      <c r="C18" s="167"/>
      <c r="D18" s="167"/>
      <c r="E18" s="167"/>
    </row>
    <row r="19" spans="1:5" s="164" customFormat="1" x14ac:dyDescent="0.25">
      <c r="A19" s="196" t="s">
        <v>741</v>
      </c>
      <c r="B19" s="196" t="s">
        <v>122</v>
      </c>
      <c r="C19" s="196"/>
      <c r="D19" s="209" t="s">
        <v>799</v>
      </c>
      <c r="E19" s="209"/>
    </row>
    <row r="20" spans="1:5" s="164" customFormat="1" ht="19.5" customHeight="1" x14ac:dyDescent="0.25">
      <c r="A20" s="196"/>
      <c r="B20" s="150" t="s">
        <v>796</v>
      </c>
      <c r="C20" s="150" t="s">
        <v>797</v>
      </c>
      <c r="D20" s="172">
        <v>2023</v>
      </c>
      <c r="E20" s="172">
        <v>2024</v>
      </c>
    </row>
    <row r="21" spans="1:5" s="164" customFormat="1" ht="12.75" customHeight="1" x14ac:dyDescent="0.25">
      <c r="A21" s="173">
        <v>1</v>
      </c>
      <c r="B21" s="173">
        <v>2</v>
      </c>
      <c r="C21" s="173">
        <v>3</v>
      </c>
      <c r="D21" s="176">
        <v>4</v>
      </c>
      <c r="E21" s="176">
        <v>5</v>
      </c>
    </row>
    <row r="22" spans="1:5" x14ac:dyDescent="0.25">
      <c r="A22" s="161" t="s">
        <v>781</v>
      </c>
      <c r="B22" s="162">
        <v>1</v>
      </c>
      <c r="C22" s="162">
        <v>0</v>
      </c>
      <c r="D22" s="178">
        <v>147832.44946</v>
      </c>
      <c r="E22" s="178">
        <v>150057.53346000001</v>
      </c>
    </row>
    <row r="23" spans="1:5" ht="31.5" x14ac:dyDescent="0.25">
      <c r="A23" s="158" t="s">
        <v>711</v>
      </c>
      <c r="B23" s="163">
        <v>1</v>
      </c>
      <c r="C23" s="163">
        <v>2</v>
      </c>
      <c r="D23" s="177">
        <v>3362.5329999999999</v>
      </c>
      <c r="E23" s="177">
        <v>3284.7330000000002</v>
      </c>
    </row>
    <row r="24" spans="1:5" ht="47.25" x14ac:dyDescent="0.25">
      <c r="A24" s="158" t="s">
        <v>698</v>
      </c>
      <c r="B24" s="163">
        <v>1</v>
      </c>
      <c r="C24" s="163">
        <v>3</v>
      </c>
      <c r="D24" s="177">
        <v>1911.5920000000001</v>
      </c>
      <c r="E24" s="177">
        <v>1885.0820000000001</v>
      </c>
    </row>
    <row r="25" spans="1:5" ht="47.25" x14ac:dyDescent="0.25">
      <c r="A25" s="158" t="s">
        <v>709</v>
      </c>
      <c r="B25" s="163">
        <v>1</v>
      </c>
      <c r="C25" s="163">
        <v>4</v>
      </c>
      <c r="D25" s="177">
        <v>48115.737000000001</v>
      </c>
      <c r="E25" s="177">
        <v>47303.11</v>
      </c>
    </row>
    <row r="26" spans="1:5" x14ac:dyDescent="0.25">
      <c r="A26" s="158" t="s">
        <v>710</v>
      </c>
      <c r="B26" s="163">
        <v>1</v>
      </c>
      <c r="C26" s="163">
        <v>5</v>
      </c>
      <c r="D26" s="177">
        <v>3.8</v>
      </c>
      <c r="E26" s="177">
        <v>3.4</v>
      </c>
    </row>
    <row r="27" spans="1:5" ht="31.5" x14ac:dyDescent="0.25">
      <c r="A27" s="158" t="s">
        <v>696</v>
      </c>
      <c r="B27" s="163">
        <v>1</v>
      </c>
      <c r="C27" s="163">
        <v>6</v>
      </c>
      <c r="D27" s="177">
        <v>17061.652460000001</v>
      </c>
      <c r="E27" s="177">
        <v>17172.187460000001</v>
      </c>
    </row>
    <row r="28" spans="1:5" x14ac:dyDescent="0.25">
      <c r="A28" s="158" t="s">
        <v>695</v>
      </c>
      <c r="B28" s="163">
        <v>1</v>
      </c>
      <c r="C28" s="163">
        <v>7</v>
      </c>
      <c r="D28" s="177">
        <v>0</v>
      </c>
      <c r="E28" s="177">
        <v>4000</v>
      </c>
    </row>
    <row r="29" spans="1:5" x14ac:dyDescent="0.25">
      <c r="A29" s="158" t="s">
        <v>694</v>
      </c>
      <c r="B29" s="163">
        <v>1</v>
      </c>
      <c r="C29" s="163">
        <v>11</v>
      </c>
      <c r="D29" s="177">
        <v>300</v>
      </c>
      <c r="E29" s="177">
        <v>300</v>
      </c>
    </row>
    <row r="30" spans="1:5" x14ac:dyDescent="0.25">
      <c r="A30" s="158" t="s">
        <v>691</v>
      </c>
      <c r="B30" s="163">
        <v>1</v>
      </c>
      <c r="C30" s="163">
        <v>13</v>
      </c>
      <c r="D30" s="177">
        <v>77077.134999999995</v>
      </c>
      <c r="E30" s="177">
        <v>76109.020999999993</v>
      </c>
    </row>
    <row r="31" spans="1:5" x14ac:dyDescent="0.25">
      <c r="A31" s="161" t="s">
        <v>782</v>
      </c>
      <c r="B31" s="162">
        <v>2</v>
      </c>
      <c r="C31" s="162">
        <v>0</v>
      </c>
      <c r="D31" s="178">
        <v>754</v>
      </c>
      <c r="E31" s="178">
        <v>44</v>
      </c>
    </row>
    <row r="32" spans="1:5" x14ac:dyDescent="0.25">
      <c r="A32" s="158" t="s">
        <v>692</v>
      </c>
      <c r="B32" s="163">
        <v>2</v>
      </c>
      <c r="C32" s="163">
        <v>4</v>
      </c>
      <c r="D32" s="177">
        <v>754</v>
      </c>
      <c r="E32" s="177">
        <v>44</v>
      </c>
    </row>
    <row r="33" spans="1:5" ht="31.5" x14ac:dyDescent="0.25">
      <c r="A33" s="161" t="s">
        <v>783</v>
      </c>
      <c r="B33" s="162">
        <v>3</v>
      </c>
      <c r="C33" s="162">
        <v>0</v>
      </c>
      <c r="D33" s="178">
        <v>6086.2910000000002</v>
      </c>
      <c r="E33" s="178">
        <v>5980.2910000000002</v>
      </c>
    </row>
    <row r="34" spans="1:5" ht="31.5" x14ac:dyDescent="0.25">
      <c r="A34" s="158" t="s">
        <v>706</v>
      </c>
      <c r="B34" s="163">
        <v>3</v>
      </c>
      <c r="C34" s="163">
        <v>14</v>
      </c>
      <c r="D34" s="177">
        <v>6086.2910000000002</v>
      </c>
      <c r="E34" s="177">
        <v>5980.2910000000002</v>
      </c>
    </row>
    <row r="35" spans="1:5" x14ac:dyDescent="0.25">
      <c r="A35" s="161" t="s">
        <v>784</v>
      </c>
      <c r="B35" s="162">
        <v>4</v>
      </c>
      <c r="C35" s="162">
        <v>0</v>
      </c>
      <c r="D35" s="178">
        <v>2940.69</v>
      </c>
      <c r="E35" s="178">
        <v>2973.34</v>
      </c>
    </row>
    <row r="36" spans="1:5" x14ac:dyDescent="0.25">
      <c r="A36" s="158" t="s">
        <v>722</v>
      </c>
      <c r="B36" s="163">
        <v>4</v>
      </c>
      <c r="C36" s="163">
        <v>5</v>
      </c>
      <c r="D36" s="177">
        <v>2282.8000000000002</v>
      </c>
      <c r="E36" s="177">
        <v>2282.8000000000002</v>
      </c>
    </row>
    <row r="37" spans="1:5" x14ac:dyDescent="0.25">
      <c r="A37" s="158" t="s">
        <v>707</v>
      </c>
      <c r="B37" s="163">
        <v>4</v>
      </c>
      <c r="C37" s="163">
        <v>9</v>
      </c>
      <c r="D37" s="177">
        <v>407.89</v>
      </c>
      <c r="E37" s="177">
        <v>440.54</v>
      </c>
    </row>
    <row r="38" spans="1:5" x14ac:dyDescent="0.25">
      <c r="A38" s="158" t="s">
        <v>702</v>
      </c>
      <c r="B38" s="163">
        <v>4</v>
      </c>
      <c r="C38" s="163">
        <v>12</v>
      </c>
      <c r="D38" s="177">
        <v>250</v>
      </c>
      <c r="E38" s="177">
        <v>250</v>
      </c>
    </row>
    <row r="39" spans="1:5" x14ac:dyDescent="0.25">
      <c r="A39" s="161" t="s">
        <v>785</v>
      </c>
      <c r="B39" s="162">
        <v>5</v>
      </c>
      <c r="C39" s="162">
        <v>0</v>
      </c>
      <c r="D39" s="178">
        <v>8927.7969900000007</v>
      </c>
      <c r="E39" s="178">
        <v>8866.7069900000006</v>
      </c>
    </row>
    <row r="40" spans="1:5" x14ac:dyDescent="0.25">
      <c r="A40" s="158" t="s">
        <v>714</v>
      </c>
      <c r="B40" s="163">
        <v>5</v>
      </c>
      <c r="C40" s="163">
        <v>1</v>
      </c>
      <c r="D40" s="177">
        <v>3.879</v>
      </c>
      <c r="E40" s="177">
        <v>3.879</v>
      </c>
    </row>
    <row r="41" spans="1:5" x14ac:dyDescent="0.25">
      <c r="A41" s="158" t="s">
        <v>718</v>
      </c>
      <c r="B41" s="163">
        <v>5</v>
      </c>
      <c r="C41" s="163">
        <v>3</v>
      </c>
      <c r="D41" s="177">
        <v>0</v>
      </c>
      <c r="E41" s="177">
        <v>0</v>
      </c>
    </row>
    <row r="42" spans="1:5" x14ac:dyDescent="0.25">
      <c r="A42" s="158" t="s">
        <v>719</v>
      </c>
      <c r="B42" s="163">
        <v>5</v>
      </c>
      <c r="C42" s="163">
        <v>5</v>
      </c>
      <c r="D42" s="177">
        <v>8923.9179899999999</v>
      </c>
      <c r="E42" s="177">
        <v>8862.8279899999998</v>
      </c>
    </row>
    <row r="43" spans="1:5" x14ac:dyDescent="0.25">
      <c r="A43" s="161" t="s">
        <v>786</v>
      </c>
      <c r="B43" s="162">
        <v>6</v>
      </c>
      <c r="C43" s="162">
        <v>0</v>
      </c>
      <c r="D43" s="178">
        <v>1880.8</v>
      </c>
      <c r="E43" s="178">
        <v>1955.95</v>
      </c>
    </row>
    <row r="44" spans="1:5" x14ac:dyDescent="0.25">
      <c r="A44" s="158" t="s">
        <v>723</v>
      </c>
      <c r="B44" s="163">
        <v>6</v>
      </c>
      <c r="C44" s="163">
        <v>5</v>
      </c>
      <c r="D44" s="177">
        <v>1880.8</v>
      </c>
      <c r="E44" s="177">
        <v>1955.95</v>
      </c>
    </row>
    <row r="45" spans="1:5" x14ac:dyDescent="0.25">
      <c r="A45" s="161" t="s">
        <v>787</v>
      </c>
      <c r="B45" s="162">
        <v>7</v>
      </c>
      <c r="C45" s="162">
        <v>0</v>
      </c>
      <c r="D45" s="178">
        <v>1009314.65741</v>
      </c>
      <c r="E45" s="178">
        <v>961646.55754999991</v>
      </c>
    </row>
    <row r="46" spans="1:5" x14ac:dyDescent="0.25">
      <c r="A46" s="158" t="s">
        <v>721</v>
      </c>
      <c r="B46" s="163">
        <v>7</v>
      </c>
      <c r="C46" s="163">
        <v>1</v>
      </c>
      <c r="D46" s="177">
        <v>284708.049</v>
      </c>
      <c r="E46" s="177">
        <v>259929.99100000001</v>
      </c>
    </row>
    <row r="47" spans="1:5" x14ac:dyDescent="0.25">
      <c r="A47" s="158" t="s">
        <v>693</v>
      </c>
      <c r="B47" s="163">
        <v>7</v>
      </c>
      <c r="C47" s="163">
        <v>2</v>
      </c>
      <c r="D47" s="177">
        <v>638700.04037000006</v>
      </c>
      <c r="E47" s="177">
        <v>621388.46254999994</v>
      </c>
    </row>
    <row r="48" spans="1:5" x14ac:dyDescent="0.25">
      <c r="A48" s="158" t="s">
        <v>720</v>
      </c>
      <c r="B48" s="163">
        <v>7</v>
      </c>
      <c r="C48" s="163">
        <v>3</v>
      </c>
      <c r="D48" s="177">
        <v>66768.436040000001</v>
      </c>
      <c r="E48" s="177">
        <v>61348.745000000003</v>
      </c>
    </row>
    <row r="49" spans="1:5" ht="31.5" x14ac:dyDescent="0.25">
      <c r="A49" s="158" t="s">
        <v>697</v>
      </c>
      <c r="B49" s="163">
        <v>7</v>
      </c>
      <c r="C49" s="163">
        <v>5</v>
      </c>
      <c r="D49" s="177">
        <v>161</v>
      </c>
      <c r="E49" s="177">
        <v>144</v>
      </c>
    </row>
    <row r="50" spans="1:5" x14ac:dyDescent="0.25">
      <c r="A50" s="158" t="s">
        <v>703</v>
      </c>
      <c r="B50" s="163">
        <v>7</v>
      </c>
      <c r="C50" s="163">
        <v>7</v>
      </c>
      <c r="D50" s="177">
        <v>2518.5920000000001</v>
      </c>
      <c r="E50" s="177">
        <v>2518.5920000000001</v>
      </c>
    </row>
    <row r="51" spans="1:5" x14ac:dyDescent="0.25">
      <c r="A51" s="158" t="s">
        <v>708</v>
      </c>
      <c r="B51" s="163">
        <v>7</v>
      </c>
      <c r="C51" s="163">
        <v>9</v>
      </c>
      <c r="D51" s="177">
        <v>16458.54</v>
      </c>
      <c r="E51" s="177">
        <v>16316.767</v>
      </c>
    </row>
    <row r="52" spans="1:5" x14ac:dyDescent="0.25">
      <c r="A52" s="161" t="s">
        <v>788</v>
      </c>
      <c r="B52" s="162">
        <v>8</v>
      </c>
      <c r="C52" s="162">
        <v>0</v>
      </c>
      <c r="D52" s="178">
        <v>40600.580139999998</v>
      </c>
      <c r="E52" s="178">
        <v>40089.413</v>
      </c>
    </row>
    <row r="53" spans="1:5" x14ac:dyDescent="0.25">
      <c r="A53" s="158" t="s">
        <v>700</v>
      </c>
      <c r="B53" s="163">
        <v>8</v>
      </c>
      <c r="C53" s="163">
        <v>1</v>
      </c>
      <c r="D53" s="177">
        <v>38733.378140000001</v>
      </c>
      <c r="E53" s="177">
        <v>38251.211000000003</v>
      </c>
    </row>
    <row r="54" spans="1:5" x14ac:dyDescent="0.25">
      <c r="A54" s="158" t="s">
        <v>724</v>
      </c>
      <c r="B54" s="163">
        <v>8</v>
      </c>
      <c r="C54" s="163">
        <v>4</v>
      </c>
      <c r="D54" s="177">
        <v>1867.202</v>
      </c>
      <c r="E54" s="177">
        <v>1838.202</v>
      </c>
    </row>
    <row r="55" spans="1:5" x14ac:dyDescent="0.25">
      <c r="A55" s="161" t="s">
        <v>789</v>
      </c>
      <c r="B55" s="162">
        <v>9</v>
      </c>
      <c r="C55" s="162">
        <v>0</v>
      </c>
      <c r="D55" s="178">
        <v>98.965999999999994</v>
      </c>
      <c r="E55" s="178">
        <v>168.96600000000001</v>
      </c>
    </row>
    <row r="56" spans="1:5" x14ac:dyDescent="0.25">
      <c r="A56" s="158" t="s">
        <v>701</v>
      </c>
      <c r="B56" s="163">
        <v>9</v>
      </c>
      <c r="C56" s="163">
        <v>9</v>
      </c>
      <c r="D56" s="177">
        <v>98.965999999999994</v>
      </c>
      <c r="E56" s="177">
        <v>168.96600000000001</v>
      </c>
    </row>
    <row r="57" spans="1:5" x14ac:dyDescent="0.25">
      <c r="A57" s="161" t="s">
        <v>790</v>
      </c>
      <c r="B57" s="162">
        <v>10</v>
      </c>
      <c r="C57" s="162">
        <v>0</v>
      </c>
      <c r="D57" s="178">
        <v>34313.654000000002</v>
      </c>
      <c r="E57" s="178">
        <v>34611.235999999997</v>
      </c>
    </row>
    <row r="58" spans="1:5" x14ac:dyDescent="0.25">
      <c r="A58" s="158" t="s">
        <v>712</v>
      </c>
      <c r="B58" s="163">
        <v>10</v>
      </c>
      <c r="C58" s="163">
        <v>1</v>
      </c>
      <c r="D58" s="177">
        <v>7464.5540000000001</v>
      </c>
      <c r="E58" s="177">
        <v>7763.1360000000004</v>
      </c>
    </row>
    <row r="59" spans="1:5" x14ac:dyDescent="0.25">
      <c r="A59" s="158" t="s">
        <v>704</v>
      </c>
      <c r="B59" s="163">
        <v>10</v>
      </c>
      <c r="C59" s="163">
        <v>3</v>
      </c>
      <c r="D59" s="177">
        <v>11359.5</v>
      </c>
      <c r="E59" s="177">
        <v>11358.5</v>
      </c>
    </row>
    <row r="60" spans="1:5" x14ac:dyDescent="0.25">
      <c r="A60" s="158" t="s">
        <v>739</v>
      </c>
      <c r="B60" s="163">
        <v>10</v>
      </c>
      <c r="C60" s="163">
        <v>4</v>
      </c>
      <c r="D60" s="177">
        <v>15289.6</v>
      </c>
      <c r="E60" s="177">
        <v>15289.6</v>
      </c>
    </row>
    <row r="61" spans="1:5" x14ac:dyDescent="0.25">
      <c r="A61" s="158" t="s">
        <v>699</v>
      </c>
      <c r="B61" s="163">
        <v>10</v>
      </c>
      <c r="C61" s="163">
        <v>6</v>
      </c>
      <c r="D61" s="177">
        <v>200</v>
      </c>
      <c r="E61" s="177">
        <v>200</v>
      </c>
    </row>
    <row r="62" spans="1:5" x14ac:dyDescent="0.25">
      <c r="A62" s="161" t="s">
        <v>791</v>
      </c>
      <c r="B62" s="162">
        <v>11</v>
      </c>
      <c r="C62" s="162">
        <v>0</v>
      </c>
      <c r="D62" s="178">
        <v>9550</v>
      </c>
      <c r="E62" s="178">
        <v>550</v>
      </c>
    </row>
    <row r="63" spans="1:5" x14ac:dyDescent="0.25">
      <c r="A63" s="158" t="s">
        <v>705</v>
      </c>
      <c r="B63" s="163">
        <v>11</v>
      </c>
      <c r="C63" s="163">
        <v>1</v>
      </c>
      <c r="D63" s="177">
        <v>9550</v>
      </c>
      <c r="E63" s="177">
        <v>550</v>
      </c>
    </row>
    <row r="64" spans="1:5" x14ac:dyDescent="0.25">
      <c r="A64" s="161" t="s">
        <v>792</v>
      </c>
      <c r="B64" s="162">
        <v>12</v>
      </c>
      <c r="C64" s="162">
        <v>0</v>
      </c>
      <c r="D64" s="178">
        <v>3479.7840000000001</v>
      </c>
      <c r="E64" s="178">
        <v>3399.884</v>
      </c>
    </row>
    <row r="65" spans="1:5" x14ac:dyDescent="0.25">
      <c r="A65" s="158" t="s">
        <v>713</v>
      </c>
      <c r="B65" s="163">
        <v>12</v>
      </c>
      <c r="C65" s="163">
        <v>2</v>
      </c>
      <c r="D65" s="177">
        <v>3479.7840000000001</v>
      </c>
      <c r="E65" s="177">
        <v>3399.884</v>
      </c>
    </row>
    <row r="66" spans="1:5" ht="31.5" x14ac:dyDescent="0.25">
      <c r="A66" s="161" t="s">
        <v>793</v>
      </c>
      <c r="B66" s="162">
        <v>13</v>
      </c>
      <c r="C66" s="162">
        <v>0</v>
      </c>
      <c r="D66" s="178">
        <v>184.03100000000001</v>
      </c>
      <c r="E66" s="178">
        <v>376.72199999999998</v>
      </c>
    </row>
    <row r="67" spans="1:5" ht="31.5" x14ac:dyDescent="0.25">
      <c r="A67" s="158" t="s">
        <v>717</v>
      </c>
      <c r="B67" s="163">
        <v>13</v>
      </c>
      <c r="C67" s="163">
        <v>1</v>
      </c>
      <c r="D67" s="177">
        <v>184.03100000000001</v>
      </c>
      <c r="E67" s="177">
        <v>376.72199999999998</v>
      </c>
    </row>
    <row r="68" spans="1:5" ht="47.25" x14ac:dyDescent="0.25">
      <c r="A68" s="161" t="s">
        <v>794</v>
      </c>
      <c r="B68" s="162">
        <v>14</v>
      </c>
      <c r="C68" s="162">
        <v>0</v>
      </c>
      <c r="D68" s="178">
        <v>106416.6</v>
      </c>
      <c r="E68" s="178">
        <v>107524.9</v>
      </c>
    </row>
    <row r="69" spans="1:5" ht="31.5" x14ac:dyDescent="0.25">
      <c r="A69" s="158" t="s">
        <v>715</v>
      </c>
      <c r="B69" s="163">
        <v>14</v>
      </c>
      <c r="C69" s="163">
        <v>1</v>
      </c>
      <c r="D69" s="177">
        <v>99416.6</v>
      </c>
      <c r="E69" s="177">
        <v>98524.9</v>
      </c>
    </row>
    <row r="70" spans="1:5" x14ac:dyDescent="0.25">
      <c r="A70" s="158" t="s">
        <v>716</v>
      </c>
      <c r="B70" s="163">
        <v>14</v>
      </c>
      <c r="C70" s="163">
        <v>3</v>
      </c>
      <c r="D70" s="177">
        <v>7000</v>
      </c>
      <c r="E70" s="177">
        <v>9000</v>
      </c>
    </row>
    <row r="71" spans="1:5" x14ac:dyDescent="0.25">
      <c r="A71" s="143"/>
      <c r="B71" s="144"/>
      <c r="C71" s="144"/>
      <c r="D71" s="178">
        <v>1372380.3</v>
      </c>
      <c r="E71" s="178">
        <v>1318245.5</v>
      </c>
    </row>
    <row r="72" spans="1:5" x14ac:dyDescent="0.25">
      <c r="D72" s="147"/>
    </row>
    <row r="73" spans="1:5" x14ac:dyDescent="0.25">
      <c r="D73" s="147"/>
    </row>
    <row r="74" spans="1:5" x14ac:dyDescent="0.25">
      <c r="A74" s="134" t="s">
        <v>177</v>
      </c>
      <c r="E74" s="156" t="s">
        <v>178</v>
      </c>
    </row>
    <row r="75" spans="1:5" x14ac:dyDescent="0.25">
      <c r="D75" s="147"/>
    </row>
  </sheetData>
  <mergeCells count="4">
    <mergeCell ref="A16:E16"/>
    <mergeCell ref="A19:A20"/>
    <mergeCell ref="B19:C19"/>
    <mergeCell ref="D19:E19"/>
  </mergeCells>
  <pageMargins left="0.70866141732283472" right="0.31496062992125984" top="0.74803149606299213" bottom="0.35433070866141736" header="0.31496062992125984" footer="0.31496062992125984"/>
  <pageSetup paperSize="9" scale="70" fitToHeight="0" orientation="portrait" r:id="rId1"/>
  <headerFooter differentFirst="1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745"/>
  <sheetViews>
    <sheetView workbookViewId="0">
      <selection activeCell="J733" sqref="J733"/>
    </sheetView>
  </sheetViews>
  <sheetFormatPr defaultColWidth="9.140625" defaultRowHeight="15.75" x14ac:dyDescent="0.25"/>
  <cols>
    <col min="1" max="1" width="65.140625" style="134" customWidth="1"/>
    <col min="2" max="2" width="7" style="146" customWidth="1"/>
    <col min="3" max="3" width="8.28515625" style="146" customWidth="1"/>
    <col min="4" max="4" width="9.140625" style="146"/>
    <col min="5" max="5" width="14" style="146" customWidth="1"/>
    <col min="6" max="6" width="9.140625" style="146"/>
    <col min="7" max="7" width="13.85546875" style="134" customWidth="1"/>
    <col min="8" max="16384" width="9.140625" style="134"/>
  </cols>
  <sheetData>
    <row r="1" spans="1:8" s="131" customFormat="1" x14ac:dyDescent="0.25">
      <c r="A1" s="129"/>
      <c r="B1" s="130"/>
      <c r="C1" s="130"/>
      <c r="D1" s="130"/>
      <c r="E1" s="129"/>
      <c r="F1" s="129"/>
      <c r="G1" s="129"/>
      <c r="H1" s="129"/>
    </row>
    <row r="2" spans="1:8" s="131" customFormat="1" x14ac:dyDescent="0.25">
      <c r="A2" s="129"/>
      <c r="B2" s="130"/>
      <c r="C2" s="130"/>
      <c r="D2" s="130"/>
      <c r="E2" s="129"/>
      <c r="F2" s="129"/>
      <c r="G2" s="129"/>
      <c r="H2" s="129"/>
    </row>
    <row r="3" spans="1:8" s="131" customFormat="1" x14ac:dyDescent="0.25">
      <c r="A3" s="129"/>
      <c r="B3" s="130"/>
      <c r="C3" s="130"/>
      <c r="D3" s="130"/>
      <c r="E3" s="129"/>
      <c r="F3" s="129"/>
      <c r="G3" s="129"/>
      <c r="H3" s="129"/>
    </row>
    <row r="4" spans="1:8" s="131" customFormat="1" x14ac:dyDescent="0.25">
      <c r="A4" s="129"/>
      <c r="B4" s="130"/>
      <c r="C4" s="130"/>
      <c r="D4" s="130"/>
      <c r="E4" s="129"/>
      <c r="F4" s="129"/>
      <c r="G4" s="129"/>
      <c r="H4" s="129"/>
    </row>
    <row r="5" spans="1:8" s="131" customFormat="1" x14ac:dyDescent="0.25">
      <c r="A5" s="129"/>
      <c r="B5" s="130"/>
      <c r="C5" s="130"/>
      <c r="D5" s="130"/>
      <c r="E5" s="129"/>
      <c r="F5" s="129"/>
      <c r="G5" s="129"/>
      <c r="H5" s="129"/>
    </row>
    <row r="6" spans="1:8" s="131" customFormat="1" x14ac:dyDescent="0.25">
      <c r="A6" s="129"/>
      <c r="B6" s="130"/>
      <c r="C6" s="130"/>
      <c r="D6" s="130"/>
      <c r="E6" s="129"/>
      <c r="F6" s="129"/>
      <c r="G6" s="129"/>
      <c r="H6" s="129"/>
    </row>
    <row r="9" spans="1:8" x14ac:dyDescent="0.25">
      <c r="A9" s="129"/>
      <c r="B9" s="130"/>
      <c r="C9" s="130"/>
      <c r="D9" s="130"/>
      <c r="E9" s="129"/>
      <c r="F9" s="129"/>
      <c r="G9" s="131"/>
    </row>
    <row r="10" spans="1:8" x14ac:dyDescent="0.25">
      <c r="A10" s="129"/>
      <c r="B10" s="130"/>
      <c r="C10" s="130"/>
      <c r="D10" s="130"/>
      <c r="E10" s="129"/>
      <c r="F10" s="129"/>
      <c r="G10" s="131"/>
    </row>
    <row r="11" spans="1:8" x14ac:dyDescent="0.25">
      <c r="A11" s="129"/>
      <c r="B11" s="130"/>
      <c r="C11" s="130"/>
      <c r="D11" s="130"/>
      <c r="E11" s="129"/>
      <c r="F11" s="129"/>
      <c r="G11" s="131"/>
    </row>
    <row r="12" spans="1:8" x14ac:dyDescent="0.25">
      <c r="A12" s="129"/>
      <c r="B12" s="130"/>
      <c r="C12" s="130"/>
      <c r="D12" s="130"/>
      <c r="E12" s="129"/>
      <c r="F12" s="129"/>
      <c r="G12" s="131"/>
    </row>
    <row r="13" spans="1:8" x14ac:dyDescent="0.25">
      <c r="A13" s="129"/>
      <c r="B13" s="130"/>
      <c r="C13" s="130"/>
      <c r="D13" s="130"/>
      <c r="E13" s="129"/>
      <c r="F13" s="129"/>
      <c r="G13" s="131"/>
    </row>
    <row r="14" spans="1:8" x14ac:dyDescent="0.25">
      <c r="A14" s="129"/>
      <c r="B14" s="130"/>
      <c r="C14" s="130"/>
      <c r="D14" s="130"/>
      <c r="E14" s="129"/>
      <c r="F14" s="129"/>
      <c r="G14" s="131"/>
    </row>
    <row r="15" spans="1:8" ht="34.5" customHeight="1" x14ac:dyDescent="0.3">
      <c r="A15" s="195" t="s">
        <v>808</v>
      </c>
      <c r="B15" s="195"/>
      <c r="C15" s="195"/>
      <c r="D15" s="195"/>
      <c r="E15" s="195"/>
      <c r="F15" s="195"/>
      <c r="G15" s="195"/>
    </row>
    <row r="16" spans="1:8" x14ac:dyDescent="0.25">
      <c r="A16" s="132"/>
      <c r="B16" s="133"/>
      <c r="C16" s="133"/>
      <c r="D16" s="133"/>
      <c r="E16" s="133"/>
      <c r="F16" s="133"/>
      <c r="G16" s="132"/>
    </row>
    <row r="17" spans="1:7" ht="15.75" customHeight="1" x14ac:dyDescent="0.25">
      <c r="A17" s="196" t="s">
        <v>741</v>
      </c>
      <c r="B17" s="210" t="s">
        <v>122</v>
      </c>
      <c r="C17" s="210"/>
      <c r="D17" s="210"/>
      <c r="E17" s="210"/>
      <c r="F17" s="210"/>
      <c r="G17" s="196" t="s">
        <v>742</v>
      </c>
    </row>
    <row r="18" spans="1:7" ht="24.75" x14ac:dyDescent="0.25">
      <c r="A18" s="196"/>
      <c r="B18" s="181" t="s">
        <v>809</v>
      </c>
      <c r="C18" s="181" t="s">
        <v>796</v>
      </c>
      <c r="D18" s="181" t="s">
        <v>797</v>
      </c>
      <c r="E18" s="181" t="s">
        <v>743</v>
      </c>
      <c r="F18" s="181" t="s">
        <v>744</v>
      </c>
      <c r="G18" s="196"/>
    </row>
    <row r="19" spans="1:7" x14ac:dyDescent="0.25">
      <c r="A19" s="173">
        <v>1</v>
      </c>
      <c r="B19" s="173">
        <v>2</v>
      </c>
      <c r="C19" s="173">
        <v>3</v>
      </c>
      <c r="D19" s="173">
        <v>4</v>
      </c>
      <c r="E19" s="173">
        <v>5</v>
      </c>
      <c r="F19" s="173">
        <v>6</v>
      </c>
      <c r="G19" s="173">
        <v>7</v>
      </c>
    </row>
    <row r="20" spans="1:7" ht="18.75" customHeight="1" x14ac:dyDescent="0.25">
      <c r="A20" s="182" t="s">
        <v>800</v>
      </c>
      <c r="B20" s="183">
        <v>904</v>
      </c>
      <c r="C20" s="162">
        <v>0</v>
      </c>
      <c r="D20" s="162">
        <v>0</v>
      </c>
      <c r="E20" s="154" t="s">
        <v>187</v>
      </c>
      <c r="F20" s="155" t="s">
        <v>187</v>
      </c>
      <c r="G20" s="160">
        <v>63050.43363</v>
      </c>
    </row>
    <row r="21" spans="1:7" x14ac:dyDescent="0.25">
      <c r="A21" s="179" t="s">
        <v>787</v>
      </c>
      <c r="B21" s="180">
        <v>904</v>
      </c>
      <c r="C21" s="163">
        <v>7</v>
      </c>
      <c r="D21" s="163">
        <v>0</v>
      </c>
      <c r="E21" s="140" t="s">
        <v>187</v>
      </c>
      <c r="F21" s="141" t="s">
        <v>187</v>
      </c>
      <c r="G21" s="159">
        <v>12118.232460000001</v>
      </c>
    </row>
    <row r="22" spans="1:7" x14ac:dyDescent="0.25">
      <c r="A22" s="179" t="s">
        <v>720</v>
      </c>
      <c r="B22" s="180">
        <v>904</v>
      </c>
      <c r="C22" s="163">
        <v>7</v>
      </c>
      <c r="D22" s="163">
        <v>3</v>
      </c>
      <c r="E22" s="140" t="s">
        <v>187</v>
      </c>
      <c r="F22" s="141" t="s">
        <v>187</v>
      </c>
      <c r="G22" s="159">
        <v>12086.732460000001</v>
      </c>
    </row>
    <row r="23" spans="1:7" ht="31.5" x14ac:dyDescent="0.25">
      <c r="A23" s="179" t="s">
        <v>298</v>
      </c>
      <c r="B23" s="180">
        <v>904</v>
      </c>
      <c r="C23" s="163">
        <v>7</v>
      </c>
      <c r="D23" s="163">
        <v>3</v>
      </c>
      <c r="E23" s="140" t="s">
        <v>299</v>
      </c>
      <c r="F23" s="141" t="s">
        <v>187</v>
      </c>
      <c r="G23" s="159">
        <v>12086.732460000001</v>
      </c>
    </row>
    <row r="24" spans="1:7" ht="47.25" x14ac:dyDescent="0.25">
      <c r="A24" s="179" t="s">
        <v>300</v>
      </c>
      <c r="B24" s="180">
        <v>904</v>
      </c>
      <c r="C24" s="163">
        <v>7</v>
      </c>
      <c r="D24" s="163">
        <v>3</v>
      </c>
      <c r="E24" s="140" t="s">
        <v>301</v>
      </c>
      <c r="F24" s="141" t="s">
        <v>187</v>
      </c>
      <c r="G24" s="159">
        <v>12086.732460000001</v>
      </c>
    </row>
    <row r="25" spans="1:7" ht="31.5" x14ac:dyDescent="0.25">
      <c r="A25" s="179" t="s">
        <v>310</v>
      </c>
      <c r="B25" s="180">
        <v>904</v>
      </c>
      <c r="C25" s="163">
        <v>7</v>
      </c>
      <c r="D25" s="163">
        <v>3</v>
      </c>
      <c r="E25" s="140" t="s">
        <v>311</v>
      </c>
      <c r="F25" s="141" t="s">
        <v>187</v>
      </c>
      <c r="G25" s="159">
        <v>12086.732460000001</v>
      </c>
    </row>
    <row r="26" spans="1:7" x14ac:dyDescent="0.25">
      <c r="A26" s="179" t="s">
        <v>312</v>
      </c>
      <c r="B26" s="180">
        <v>904</v>
      </c>
      <c r="C26" s="163">
        <v>7</v>
      </c>
      <c r="D26" s="163">
        <v>3</v>
      </c>
      <c r="E26" s="140" t="s">
        <v>313</v>
      </c>
      <c r="F26" s="141" t="s">
        <v>187</v>
      </c>
      <c r="G26" s="159">
        <v>21</v>
      </c>
    </row>
    <row r="27" spans="1:7" x14ac:dyDescent="0.25">
      <c r="A27" s="179" t="s">
        <v>243</v>
      </c>
      <c r="B27" s="180">
        <v>904</v>
      </c>
      <c r="C27" s="163">
        <v>7</v>
      </c>
      <c r="D27" s="163">
        <v>3</v>
      </c>
      <c r="E27" s="140" t="s">
        <v>313</v>
      </c>
      <c r="F27" s="141" t="s">
        <v>244</v>
      </c>
      <c r="G27" s="159">
        <v>21</v>
      </c>
    </row>
    <row r="28" spans="1:7" x14ac:dyDescent="0.25">
      <c r="A28" s="179" t="s">
        <v>202</v>
      </c>
      <c r="B28" s="180">
        <v>904</v>
      </c>
      <c r="C28" s="163">
        <v>7</v>
      </c>
      <c r="D28" s="163">
        <v>3</v>
      </c>
      <c r="E28" s="140" t="s">
        <v>314</v>
      </c>
      <c r="F28" s="141" t="s">
        <v>187</v>
      </c>
      <c r="G28" s="159">
        <v>612.27978000000007</v>
      </c>
    </row>
    <row r="29" spans="1:7" ht="63" x14ac:dyDescent="0.25">
      <c r="A29" s="179" t="s">
        <v>208</v>
      </c>
      <c r="B29" s="180">
        <v>904</v>
      </c>
      <c r="C29" s="163">
        <v>7</v>
      </c>
      <c r="D29" s="163">
        <v>3</v>
      </c>
      <c r="E29" s="140" t="s">
        <v>314</v>
      </c>
      <c r="F29" s="141" t="s">
        <v>209</v>
      </c>
      <c r="G29" s="159">
        <v>0.15214</v>
      </c>
    </row>
    <row r="30" spans="1:7" ht="31.5" x14ac:dyDescent="0.25">
      <c r="A30" s="179" t="s">
        <v>194</v>
      </c>
      <c r="B30" s="180">
        <v>904</v>
      </c>
      <c r="C30" s="163">
        <v>7</v>
      </c>
      <c r="D30" s="163">
        <v>3</v>
      </c>
      <c r="E30" s="140" t="s">
        <v>314</v>
      </c>
      <c r="F30" s="141" t="s">
        <v>195</v>
      </c>
      <c r="G30" s="159">
        <v>515.05128999999999</v>
      </c>
    </row>
    <row r="31" spans="1:7" x14ac:dyDescent="0.25">
      <c r="A31" s="179" t="s">
        <v>204</v>
      </c>
      <c r="B31" s="180">
        <v>904</v>
      </c>
      <c r="C31" s="163">
        <v>7</v>
      </c>
      <c r="D31" s="163">
        <v>3</v>
      </c>
      <c r="E31" s="140" t="s">
        <v>314</v>
      </c>
      <c r="F31" s="141" t="s">
        <v>205</v>
      </c>
      <c r="G31" s="159">
        <v>97.076350000000005</v>
      </c>
    </row>
    <row r="32" spans="1:7" ht="31.5" x14ac:dyDescent="0.25">
      <c r="A32" s="179" t="s">
        <v>315</v>
      </c>
      <c r="B32" s="180">
        <v>904</v>
      </c>
      <c r="C32" s="163">
        <v>7</v>
      </c>
      <c r="D32" s="163">
        <v>3</v>
      </c>
      <c r="E32" s="140" t="s">
        <v>316</v>
      </c>
      <c r="F32" s="141" t="s">
        <v>187</v>
      </c>
      <c r="G32" s="159">
        <v>0</v>
      </c>
    </row>
    <row r="33" spans="1:7" ht="31.5" x14ac:dyDescent="0.25">
      <c r="A33" s="179" t="s">
        <v>194</v>
      </c>
      <c r="B33" s="180">
        <v>904</v>
      </c>
      <c r="C33" s="163">
        <v>7</v>
      </c>
      <c r="D33" s="163">
        <v>3</v>
      </c>
      <c r="E33" s="140" t="s">
        <v>316</v>
      </c>
      <c r="F33" s="141" t="s">
        <v>195</v>
      </c>
      <c r="G33" s="159">
        <v>0</v>
      </c>
    </row>
    <row r="34" spans="1:7" ht="15.75" customHeight="1" x14ac:dyDescent="0.25">
      <c r="A34" s="179" t="s">
        <v>214</v>
      </c>
      <c r="B34" s="180">
        <v>904</v>
      </c>
      <c r="C34" s="163">
        <v>7</v>
      </c>
      <c r="D34" s="163">
        <v>3</v>
      </c>
      <c r="E34" s="140" t="s">
        <v>317</v>
      </c>
      <c r="F34" s="141" t="s">
        <v>187</v>
      </c>
      <c r="G34" s="159">
        <v>219</v>
      </c>
    </row>
    <row r="35" spans="1:7" ht="31.5" x14ac:dyDescent="0.25">
      <c r="A35" s="179" t="s">
        <v>194</v>
      </c>
      <c r="B35" s="180">
        <v>904</v>
      </c>
      <c r="C35" s="163">
        <v>7</v>
      </c>
      <c r="D35" s="163">
        <v>3</v>
      </c>
      <c r="E35" s="140" t="s">
        <v>317</v>
      </c>
      <c r="F35" s="141" t="s">
        <v>195</v>
      </c>
      <c r="G35" s="159">
        <v>219</v>
      </c>
    </row>
    <row r="36" spans="1:7" ht="140.25" customHeight="1" x14ac:dyDescent="0.25">
      <c r="A36" s="179" t="s">
        <v>270</v>
      </c>
      <c r="B36" s="180">
        <v>904</v>
      </c>
      <c r="C36" s="163">
        <v>7</v>
      </c>
      <c r="D36" s="163">
        <v>3</v>
      </c>
      <c r="E36" s="140" t="s">
        <v>318</v>
      </c>
      <c r="F36" s="141" t="s">
        <v>187</v>
      </c>
      <c r="G36" s="159">
        <v>11234.45268</v>
      </c>
    </row>
    <row r="37" spans="1:7" ht="63" x14ac:dyDescent="0.25">
      <c r="A37" s="179" t="s">
        <v>208</v>
      </c>
      <c r="B37" s="180">
        <v>904</v>
      </c>
      <c r="C37" s="163">
        <v>7</v>
      </c>
      <c r="D37" s="163">
        <v>3</v>
      </c>
      <c r="E37" s="140" t="s">
        <v>318</v>
      </c>
      <c r="F37" s="141" t="s">
        <v>209</v>
      </c>
      <c r="G37" s="159">
        <v>11234.45268</v>
      </c>
    </row>
    <row r="38" spans="1:7" ht="31.5" x14ac:dyDescent="0.25">
      <c r="A38" s="179" t="s">
        <v>697</v>
      </c>
      <c r="B38" s="180">
        <v>904</v>
      </c>
      <c r="C38" s="163">
        <v>7</v>
      </c>
      <c r="D38" s="163">
        <v>5</v>
      </c>
      <c r="E38" s="140" t="s">
        <v>187</v>
      </c>
      <c r="F38" s="141" t="s">
        <v>187</v>
      </c>
      <c r="G38" s="159">
        <v>31.5</v>
      </c>
    </row>
    <row r="39" spans="1:7" ht="31.5" x14ac:dyDescent="0.25">
      <c r="A39" s="179" t="s">
        <v>298</v>
      </c>
      <c r="B39" s="180">
        <v>904</v>
      </c>
      <c r="C39" s="163">
        <v>7</v>
      </c>
      <c r="D39" s="163">
        <v>5</v>
      </c>
      <c r="E39" s="140" t="s">
        <v>299</v>
      </c>
      <c r="F39" s="141" t="s">
        <v>187</v>
      </c>
      <c r="G39" s="159">
        <v>31.5</v>
      </c>
    </row>
    <row r="40" spans="1:7" ht="47.25" x14ac:dyDescent="0.25">
      <c r="A40" s="179" t="s">
        <v>300</v>
      </c>
      <c r="B40" s="180">
        <v>904</v>
      </c>
      <c r="C40" s="163">
        <v>7</v>
      </c>
      <c r="D40" s="163">
        <v>5</v>
      </c>
      <c r="E40" s="140" t="s">
        <v>301</v>
      </c>
      <c r="F40" s="141" t="s">
        <v>187</v>
      </c>
      <c r="G40" s="159">
        <v>31.5</v>
      </c>
    </row>
    <row r="41" spans="1:7" x14ac:dyDescent="0.25">
      <c r="A41" s="179" t="s">
        <v>302</v>
      </c>
      <c r="B41" s="180">
        <v>904</v>
      </c>
      <c r="C41" s="163">
        <v>7</v>
      </c>
      <c r="D41" s="163">
        <v>5</v>
      </c>
      <c r="E41" s="140" t="s">
        <v>303</v>
      </c>
      <c r="F41" s="141" t="s">
        <v>187</v>
      </c>
      <c r="G41" s="159">
        <v>15</v>
      </c>
    </row>
    <row r="42" spans="1:7" ht="31.5" x14ac:dyDescent="0.25">
      <c r="A42" s="179" t="s">
        <v>200</v>
      </c>
      <c r="B42" s="180">
        <v>904</v>
      </c>
      <c r="C42" s="163">
        <v>7</v>
      </c>
      <c r="D42" s="163">
        <v>5</v>
      </c>
      <c r="E42" s="140" t="s">
        <v>304</v>
      </c>
      <c r="F42" s="141" t="s">
        <v>187</v>
      </c>
      <c r="G42" s="159">
        <v>15</v>
      </c>
    </row>
    <row r="43" spans="1:7" ht="31.5" x14ac:dyDescent="0.25">
      <c r="A43" s="179" t="s">
        <v>194</v>
      </c>
      <c r="B43" s="180">
        <v>904</v>
      </c>
      <c r="C43" s="163">
        <v>7</v>
      </c>
      <c r="D43" s="163">
        <v>5</v>
      </c>
      <c r="E43" s="140" t="s">
        <v>304</v>
      </c>
      <c r="F43" s="141" t="s">
        <v>195</v>
      </c>
      <c r="G43" s="159">
        <v>15</v>
      </c>
    </row>
    <row r="44" spans="1:7" ht="31.5" x14ac:dyDescent="0.25">
      <c r="A44" s="179" t="s">
        <v>728</v>
      </c>
      <c r="B44" s="180">
        <v>904</v>
      </c>
      <c r="C44" s="163">
        <v>7</v>
      </c>
      <c r="D44" s="163">
        <v>5</v>
      </c>
      <c r="E44" s="140" t="s">
        <v>727</v>
      </c>
      <c r="F44" s="141" t="s">
        <v>187</v>
      </c>
      <c r="G44" s="159">
        <v>16.5</v>
      </c>
    </row>
    <row r="45" spans="1:7" ht="31.5" x14ac:dyDescent="0.25">
      <c r="A45" s="179" t="s">
        <v>200</v>
      </c>
      <c r="B45" s="180">
        <v>904</v>
      </c>
      <c r="C45" s="163">
        <v>7</v>
      </c>
      <c r="D45" s="163">
        <v>5</v>
      </c>
      <c r="E45" s="140" t="s">
        <v>306</v>
      </c>
      <c r="F45" s="141" t="s">
        <v>187</v>
      </c>
      <c r="G45" s="159">
        <v>16.5</v>
      </c>
    </row>
    <row r="46" spans="1:7" ht="31.5" x14ac:dyDescent="0.25">
      <c r="A46" s="179" t="s">
        <v>194</v>
      </c>
      <c r="B46" s="180">
        <v>904</v>
      </c>
      <c r="C46" s="163">
        <v>7</v>
      </c>
      <c r="D46" s="163">
        <v>5</v>
      </c>
      <c r="E46" s="140" t="s">
        <v>306</v>
      </c>
      <c r="F46" s="141" t="s">
        <v>195</v>
      </c>
      <c r="G46" s="159">
        <v>16.5</v>
      </c>
    </row>
    <row r="47" spans="1:7" x14ac:dyDescent="0.25">
      <c r="A47" s="179" t="s">
        <v>788</v>
      </c>
      <c r="B47" s="180">
        <v>904</v>
      </c>
      <c r="C47" s="163">
        <v>8</v>
      </c>
      <c r="D47" s="163">
        <v>0</v>
      </c>
      <c r="E47" s="140" t="s">
        <v>187</v>
      </c>
      <c r="F47" s="141" t="s">
        <v>187</v>
      </c>
      <c r="G47" s="159">
        <v>50932.20117</v>
      </c>
    </row>
    <row r="48" spans="1:7" x14ac:dyDescent="0.25">
      <c r="A48" s="179" t="s">
        <v>700</v>
      </c>
      <c r="B48" s="180">
        <v>904</v>
      </c>
      <c r="C48" s="163">
        <v>8</v>
      </c>
      <c r="D48" s="163">
        <v>1</v>
      </c>
      <c r="E48" s="140" t="s">
        <v>187</v>
      </c>
      <c r="F48" s="141" t="s">
        <v>187</v>
      </c>
      <c r="G48" s="159">
        <v>48847.364170000001</v>
      </c>
    </row>
    <row r="49" spans="1:7" ht="31.5" x14ac:dyDescent="0.25">
      <c r="A49" s="179" t="s">
        <v>298</v>
      </c>
      <c r="B49" s="180">
        <v>904</v>
      </c>
      <c r="C49" s="163">
        <v>8</v>
      </c>
      <c r="D49" s="163">
        <v>1</v>
      </c>
      <c r="E49" s="140" t="s">
        <v>299</v>
      </c>
      <c r="F49" s="141" t="s">
        <v>187</v>
      </c>
      <c r="G49" s="159">
        <v>48816.584170000002</v>
      </c>
    </row>
    <row r="50" spans="1:7" ht="47.25" x14ac:dyDescent="0.25">
      <c r="A50" s="179" t="s">
        <v>300</v>
      </c>
      <c r="B50" s="180">
        <v>904</v>
      </c>
      <c r="C50" s="163">
        <v>8</v>
      </c>
      <c r="D50" s="163">
        <v>1</v>
      </c>
      <c r="E50" s="140" t="s">
        <v>301</v>
      </c>
      <c r="F50" s="141" t="s">
        <v>187</v>
      </c>
      <c r="G50" s="159">
        <v>48816.584170000002</v>
      </c>
    </row>
    <row r="51" spans="1:7" x14ac:dyDescent="0.25">
      <c r="A51" s="179" t="s">
        <v>302</v>
      </c>
      <c r="B51" s="180">
        <v>904</v>
      </c>
      <c r="C51" s="163">
        <v>8</v>
      </c>
      <c r="D51" s="163">
        <v>1</v>
      </c>
      <c r="E51" s="140" t="s">
        <v>303</v>
      </c>
      <c r="F51" s="141" t="s">
        <v>187</v>
      </c>
      <c r="G51" s="159">
        <v>3470.0157300000001</v>
      </c>
    </row>
    <row r="52" spans="1:7" x14ac:dyDescent="0.25">
      <c r="A52" s="179" t="s">
        <v>202</v>
      </c>
      <c r="B52" s="180">
        <v>904</v>
      </c>
      <c r="C52" s="163">
        <v>8</v>
      </c>
      <c r="D52" s="163">
        <v>1</v>
      </c>
      <c r="E52" s="140" t="s">
        <v>305</v>
      </c>
      <c r="F52" s="141" t="s">
        <v>187</v>
      </c>
      <c r="G52" s="159">
        <v>390.97472999999997</v>
      </c>
    </row>
    <row r="53" spans="1:7" ht="63" x14ac:dyDescent="0.25">
      <c r="A53" s="179" t="s">
        <v>208</v>
      </c>
      <c r="B53" s="180">
        <v>904</v>
      </c>
      <c r="C53" s="163">
        <v>8</v>
      </c>
      <c r="D53" s="163">
        <v>1</v>
      </c>
      <c r="E53" s="140" t="s">
        <v>305</v>
      </c>
      <c r="F53" s="141" t="s">
        <v>209</v>
      </c>
      <c r="G53" s="159">
        <v>5.3920000000000003</v>
      </c>
    </row>
    <row r="54" spans="1:7" ht="31.5" x14ac:dyDescent="0.25">
      <c r="A54" s="179" t="s">
        <v>194</v>
      </c>
      <c r="B54" s="180">
        <v>904</v>
      </c>
      <c r="C54" s="163">
        <v>8</v>
      </c>
      <c r="D54" s="163">
        <v>1</v>
      </c>
      <c r="E54" s="140" t="s">
        <v>305</v>
      </c>
      <c r="F54" s="141" t="s">
        <v>195</v>
      </c>
      <c r="G54" s="159">
        <v>378.11874999999998</v>
      </c>
    </row>
    <row r="55" spans="1:7" x14ac:dyDescent="0.25">
      <c r="A55" s="179" t="s">
        <v>204</v>
      </c>
      <c r="B55" s="180">
        <v>904</v>
      </c>
      <c r="C55" s="163">
        <v>8</v>
      </c>
      <c r="D55" s="163">
        <v>1</v>
      </c>
      <c r="E55" s="140" t="s">
        <v>305</v>
      </c>
      <c r="F55" s="141" t="s">
        <v>205</v>
      </c>
      <c r="G55" s="159">
        <v>7.4639799999999994</v>
      </c>
    </row>
    <row r="56" spans="1:7" ht="18" customHeight="1" x14ac:dyDescent="0.25">
      <c r="A56" s="179" t="s">
        <v>214</v>
      </c>
      <c r="B56" s="180">
        <v>904</v>
      </c>
      <c r="C56" s="163">
        <v>8</v>
      </c>
      <c r="D56" s="163">
        <v>1</v>
      </c>
      <c r="E56" s="140" t="s">
        <v>738</v>
      </c>
      <c r="F56" s="141" t="s">
        <v>187</v>
      </c>
      <c r="G56" s="159">
        <v>195</v>
      </c>
    </row>
    <row r="57" spans="1:7" ht="31.5" x14ac:dyDescent="0.25">
      <c r="A57" s="179" t="s">
        <v>194</v>
      </c>
      <c r="B57" s="180">
        <v>904</v>
      </c>
      <c r="C57" s="163">
        <v>8</v>
      </c>
      <c r="D57" s="163">
        <v>1</v>
      </c>
      <c r="E57" s="140" t="s">
        <v>738</v>
      </c>
      <c r="F57" s="141" t="s">
        <v>195</v>
      </c>
      <c r="G57" s="159">
        <v>195</v>
      </c>
    </row>
    <row r="58" spans="1:7" ht="138" customHeight="1" x14ac:dyDescent="0.25">
      <c r="A58" s="179" t="s">
        <v>270</v>
      </c>
      <c r="B58" s="180">
        <v>904</v>
      </c>
      <c r="C58" s="163">
        <v>8</v>
      </c>
      <c r="D58" s="163">
        <v>1</v>
      </c>
      <c r="E58" s="140" t="s">
        <v>737</v>
      </c>
      <c r="F58" s="141" t="s">
        <v>187</v>
      </c>
      <c r="G58" s="159">
        <v>2884.0410000000002</v>
      </c>
    </row>
    <row r="59" spans="1:7" ht="63" x14ac:dyDescent="0.25">
      <c r="A59" s="179" t="s">
        <v>208</v>
      </c>
      <c r="B59" s="180">
        <v>904</v>
      </c>
      <c r="C59" s="163">
        <v>8</v>
      </c>
      <c r="D59" s="163">
        <v>1</v>
      </c>
      <c r="E59" s="140" t="s">
        <v>737</v>
      </c>
      <c r="F59" s="141" t="s">
        <v>209</v>
      </c>
      <c r="G59" s="159">
        <v>2884.0410000000002</v>
      </c>
    </row>
    <row r="60" spans="1:7" ht="31.5" x14ac:dyDescent="0.25">
      <c r="A60" s="179" t="s">
        <v>736</v>
      </c>
      <c r="B60" s="180">
        <v>904</v>
      </c>
      <c r="C60" s="163">
        <v>8</v>
      </c>
      <c r="D60" s="163">
        <v>1</v>
      </c>
      <c r="E60" s="140" t="s">
        <v>735</v>
      </c>
      <c r="F60" s="141" t="s">
        <v>187</v>
      </c>
      <c r="G60" s="159">
        <v>27675.661600000003</v>
      </c>
    </row>
    <row r="61" spans="1:7" x14ac:dyDescent="0.25">
      <c r="A61" s="179" t="s">
        <v>202</v>
      </c>
      <c r="B61" s="180">
        <v>904</v>
      </c>
      <c r="C61" s="163">
        <v>8</v>
      </c>
      <c r="D61" s="163">
        <v>1</v>
      </c>
      <c r="E61" s="140" t="s">
        <v>734</v>
      </c>
      <c r="F61" s="141" t="s">
        <v>187</v>
      </c>
      <c r="G61" s="159">
        <v>4698.9795999999997</v>
      </c>
    </row>
    <row r="62" spans="1:7" ht="31.5" x14ac:dyDescent="0.25">
      <c r="A62" s="179" t="s">
        <v>194</v>
      </c>
      <c r="B62" s="180">
        <v>904</v>
      </c>
      <c r="C62" s="163">
        <v>8</v>
      </c>
      <c r="D62" s="163">
        <v>1</v>
      </c>
      <c r="E62" s="140" t="s">
        <v>734</v>
      </c>
      <c r="F62" s="141" t="s">
        <v>195</v>
      </c>
      <c r="G62" s="159">
        <v>4687.0955999999996</v>
      </c>
    </row>
    <row r="63" spans="1:7" x14ac:dyDescent="0.25">
      <c r="A63" s="179" t="s">
        <v>204</v>
      </c>
      <c r="B63" s="180">
        <v>904</v>
      </c>
      <c r="C63" s="163">
        <v>8</v>
      </c>
      <c r="D63" s="163">
        <v>1</v>
      </c>
      <c r="E63" s="140" t="s">
        <v>734</v>
      </c>
      <c r="F63" s="141" t="s">
        <v>205</v>
      </c>
      <c r="G63" s="159">
        <v>11.884</v>
      </c>
    </row>
    <row r="64" spans="1:7" ht="47.25" x14ac:dyDescent="0.25">
      <c r="A64" s="179" t="s">
        <v>733</v>
      </c>
      <c r="B64" s="180">
        <v>904</v>
      </c>
      <c r="C64" s="163">
        <v>8</v>
      </c>
      <c r="D64" s="163">
        <v>1</v>
      </c>
      <c r="E64" s="140" t="s">
        <v>732</v>
      </c>
      <c r="F64" s="141" t="s">
        <v>187</v>
      </c>
      <c r="G64" s="159">
        <v>397.7</v>
      </c>
    </row>
    <row r="65" spans="1:7" ht="31.5" x14ac:dyDescent="0.25">
      <c r="A65" s="179" t="s">
        <v>194</v>
      </c>
      <c r="B65" s="180">
        <v>904</v>
      </c>
      <c r="C65" s="163">
        <v>8</v>
      </c>
      <c r="D65" s="163">
        <v>1</v>
      </c>
      <c r="E65" s="140" t="s">
        <v>732</v>
      </c>
      <c r="F65" s="141" t="s">
        <v>195</v>
      </c>
      <c r="G65" s="159">
        <v>397.7</v>
      </c>
    </row>
    <row r="66" spans="1:7" ht="31.5" x14ac:dyDescent="0.25">
      <c r="A66" s="179" t="s">
        <v>315</v>
      </c>
      <c r="B66" s="180">
        <v>904</v>
      </c>
      <c r="C66" s="163">
        <v>8</v>
      </c>
      <c r="D66" s="163">
        <v>1</v>
      </c>
      <c r="E66" s="140" t="s">
        <v>731</v>
      </c>
      <c r="F66" s="141" t="s">
        <v>187</v>
      </c>
      <c r="G66" s="159">
        <v>0</v>
      </c>
    </row>
    <row r="67" spans="1:7" ht="31.5" x14ac:dyDescent="0.25">
      <c r="A67" s="179" t="s">
        <v>194</v>
      </c>
      <c r="B67" s="180">
        <v>904</v>
      </c>
      <c r="C67" s="163">
        <v>8</v>
      </c>
      <c r="D67" s="163">
        <v>1</v>
      </c>
      <c r="E67" s="140" t="s">
        <v>731</v>
      </c>
      <c r="F67" s="141" t="s">
        <v>195</v>
      </c>
      <c r="G67" s="159">
        <v>0</v>
      </c>
    </row>
    <row r="68" spans="1:7" ht="19.5" customHeight="1" x14ac:dyDescent="0.25">
      <c r="A68" s="179" t="s">
        <v>214</v>
      </c>
      <c r="B68" s="180">
        <v>904</v>
      </c>
      <c r="C68" s="163">
        <v>8</v>
      </c>
      <c r="D68" s="163">
        <v>1</v>
      </c>
      <c r="E68" s="140" t="s">
        <v>730</v>
      </c>
      <c r="F68" s="141" t="s">
        <v>187</v>
      </c>
      <c r="G68" s="159">
        <v>468</v>
      </c>
    </row>
    <row r="69" spans="1:7" ht="31.5" x14ac:dyDescent="0.25">
      <c r="A69" s="179" t="s">
        <v>194</v>
      </c>
      <c r="B69" s="180">
        <v>904</v>
      </c>
      <c r="C69" s="163">
        <v>8</v>
      </c>
      <c r="D69" s="163">
        <v>1</v>
      </c>
      <c r="E69" s="140" t="s">
        <v>730</v>
      </c>
      <c r="F69" s="141" t="s">
        <v>195</v>
      </c>
      <c r="G69" s="159">
        <v>468</v>
      </c>
    </row>
    <row r="70" spans="1:7" ht="139.5" customHeight="1" x14ac:dyDescent="0.25">
      <c r="A70" s="179" t="s">
        <v>270</v>
      </c>
      <c r="B70" s="180">
        <v>904</v>
      </c>
      <c r="C70" s="163">
        <v>8</v>
      </c>
      <c r="D70" s="163">
        <v>1</v>
      </c>
      <c r="E70" s="140" t="s">
        <v>729</v>
      </c>
      <c r="F70" s="141" t="s">
        <v>187</v>
      </c>
      <c r="G70" s="159">
        <v>22110.982</v>
      </c>
    </row>
    <row r="71" spans="1:7" ht="63" x14ac:dyDescent="0.25">
      <c r="A71" s="179" t="s">
        <v>208</v>
      </c>
      <c r="B71" s="180">
        <v>904</v>
      </c>
      <c r="C71" s="163">
        <v>8</v>
      </c>
      <c r="D71" s="163">
        <v>1</v>
      </c>
      <c r="E71" s="140" t="s">
        <v>729</v>
      </c>
      <c r="F71" s="141" t="s">
        <v>209</v>
      </c>
      <c r="G71" s="159">
        <v>22110.982</v>
      </c>
    </row>
    <row r="72" spans="1:7" ht="31.5" x14ac:dyDescent="0.25">
      <c r="A72" s="179" t="s">
        <v>728</v>
      </c>
      <c r="B72" s="180">
        <v>904</v>
      </c>
      <c r="C72" s="163">
        <v>8</v>
      </c>
      <c r="D72" s="163">
        <v>1</v>
      </c>
      <c r="E72" s="140" t="s">
        <v>727</v>
      </c>
      <c r="F72" s="141" t="s">
        <v>187</v>
      </c>
      <c r="G72" s="159">
        <v>17670.90684</v>
      </c>
    </row>
    <row r="73" spans="1:7" ht="47.25" x14ac:dyDescent="0.25">
      <c r="A73" s="179" t="s">
        <v>726</v>
      </c>
      <c r="B73" s="180">
        <v>904</v>
      </c>
      <c r="C73" s="163">
        <v>8</v>
      </c>
      <c r="D73" s="163">
        <v>1</v>
      </c>
      <c r="E73" s="140" t="s">
        <v>725</v>
      </c>
      <c r="F73" s="141" t="s">
        <v>187</v>
      </c>
      <c r="G73" s="159">
        <v>1038</v>
      </c>
    </row>
    <row r="74" spans="1:7" ht="31.5" x14ac:dyDescent="0.25">
      <c r="A74" s="179" t="s">
        <v>194</v>
      </c>
      <c r="B74" s="180">
        <v>904</v>
      </c>
      <c r="C74" s="163">
        <v>8</v>
      </c>
      <c r="D74" s="163">
        <v>1</v>
      </c>
      <c r="E74" s="140" t="s">
        <v>725</v>
      </c>
      <c r="F74" s="141" t="s">
        <v>195</v>
      </c>
      <c r="G74" s="159">
        <v>1038</v>
      </c>
    </row>
    <row r="75" spans="1:7" x14ac:dyDescent="0.25">
      <c r="A75" s="179" t="s">
        <v>202</v>
      </c>
      <c r="B75" s="180">
        <v>904</v>
      </c>
      <c r="C75" s="163">
        <v>8</v>
      </c>
      <c r="D75" s="163">
        <v>1</v>
      </c>
      <c r="E75" s="140" t="s">
        <v>307</v>
      </c>
      <c r="F75" s="141" t="s">
        <v>187</v>
      </c>
      <c r="G75" s="159">
        <v>3194.4968399999998</v>
      </c>
    </row>
    <row r="76" spans="1:7" ht="63" x14ac:dyDescent="0.25">
      <c r="A76" s="179" t="s">
        <v>208</v>
      </c>
      <c r="B76" s="180">
        <v>904</v>
      </c>
      <c r="C76" s="163">
        <v>8</v>
      </c>
      <c r="D76" s="163">
        <v>1</v>
      </c>
      <c r="E76" s="140" t="s">
        <v>307</v>
      </c>
      <c r="F76" s="141" t="s">
        <v>209</v>
      </c>
      <c r="G76" s="159">
        <v>4.1920000000000002</v>
      </c>
    </row>
    <row r="77" spans="1:7" ht="31.5" x14ac:dyDescent="0.25">
      <c r="A77" s="179" t="s">
        <v>194</v>
      </c>
      <c r="B77" s="180">
        <v>904</v>
      </c>
      <c r="C77" s="163">
        <v>8</v>
      </c>
      <c r="D77" s="163">
        <v>1</v>
      </c>
      <c r="E77" s="140" t="s">
        <v>307</v>
      </c>
      <c r="F77" s="141" t="s">
        <v>195</v>
      </c>
      <c r="G77" s="159">
        <v>3167.7928400000001</v>
      </c>
    </row>
    <row r="78" spans="1:7" x14ac:dyDescent="0.25">
      <c r="A78" s="179" t="s">
        <v>204</v>
      </c>
      <c r="B78" s="180">
        <v>904</v>
      </c>
      <c r="C78" s="163">
        <v>8</v>
      </c>
      <c r="D78" s="163">
        <v>1</v>
      </c>
      <c r="E78" s="140" t="s">
        <v>307</v>
      </c>
      <c r="F78" s="141" t="s">
        <v>205</v>
      </c>
      <c r="G78" s="159">
        <v>22.512</v>
      </c>
    </row>
    <row r="79" spans="1:7" ht="17.25" customHeight="1" x14ac:dyDescent="0.25">
      <c r="A79" s="179" t="s">
        <v>214</v>
      </c>
      <c r="B79" s="180">
        <v>904</v>
      </c>
      <c r="C79" s="163">
        <v>8</v>
      </c>
      <c r="D79" s="163">
        <v>1</v>
      </c>
      <c r="E79" s="140" t="s">
        <v>308</v>
      </c>
      <c r="F79" s="141" t="s">
        <v>187</v>
      </c>
      <c r="G79" s="159">
        <v>300</v>
      </c>
    </row>
    <row r="80" spans="1:7" ht="31.5" x14ac:dyDescent="0.25">
      <c r="A80" s="179" t="s">
        <v>194</v>
      </c>
      <c r="B80" s="180">
        <v>904</v>
      </c>
      <c r="C80" s="163">
        <v>8</v>
      </c>
      <c r="D80" s="163">
        <v>1</v>
      </c>
      <c r="E80" s="140" t="s">
        <v>308</v>
      </c>
      <c r="F80" s="141" t="s">
        <v>195</v>
      </c>
      <c r="G80" s="159">
        <v>300</v>
      </c>
    </row>
    <row r="81" spans="1:7" ht="140.25" customHeight="1" x14ac:dyDescent="0.25">
      <c r="A81" s="179" t="s">
        <v>270</v>
      </c>
      <c r="B81" s="180">
        <v>904</v>
      </c>
      <c r="C81" s="163">
        <v>8</v>
      </c>
      <c r="D81" s="163">
        <v>1</v>
      </c>
      <c r="E81" s="140" t="s">
        <v>309</v>
      </c>
      <c r="F81" s="141" t="s">
        <v>187</v>
      </c>
      <c r="G81" s="159">
        <v>13138.41</v>
      </c>
    </row>
    <row r="82" spans="1:7" ht="63" x14ac:dyDescent="0.25">
      <c r="A82" s="179" t="s">
        <v>208</v>
      </c>
      <c r="B82" s="180">
        <v>904</v>
      </c>
      <c r="C82" s="163">
        <v>8</v>
      </c>
      <c r="D82" s="163">
        <v>1</v>
      </c>
      <c r="E82" s="140" t="s">
        <v>309</v>
      </c>
      <c r="F82" s="141" t="s">
        <v>209</v>
      </c>
      <c r="G82" s="159">
        <v>13138.41</v>
      </c>
    </row>
    <row r="83" spans="1:7" ht="30" customHeight="1" x14ac:dyDescent="0.25">
      <c r="A83" s="179" t="s">
        <v>319</v>
      </c>
      <c r="B83" s="180">
        <v>904</v>
      </c>
      <c r="C83" s="163">
        <v>8</v>
      </c>
      <c r="D83" s="163">
        <v>1</v>
      </c>
      <c r="E83" s="140" t="s">
        <v>320</v>
      </c>
      <c r="F83" s="141" t="s">
        <v>187</v>
      </c>
      <c r="G83" s="159">
        <v>0</v>
      </c>
    </row>
    <row r="84" spans="1:7" x14ac:dyDescent="0.25">
      <c r="A84" s="179" t="s">
        <v>321</v>
      </c>
      <c r="B84" s="180">
        <v>904</v>
      </c>
      <c r="C84" s="163">
        <v>8</v>
      </c>
      <c r="D84" s="163">
        <v>1</v>
      </c>
      <c r="E84" s="140" t="s">
        <v>322</v>
      </c>
      <c r="F84" s="141" t="s">
        <v>187</v>
      </c>
      <c r="G84" s="159">
        <v>0</v>
      </c>
    </row>
    <row r="85" spans="1:7" ht="31.5" x14ac:dyDescent="0.25">
      <c r="A85" s="179" t="s">
        <v>194</v>
      </c>
      <c r="B85" s="180">
        <v>904</v>
      </c>
      <c r="C85" s="163">
        <v>8</v>
      </c>
      <c r="D85" s="163">
        <v>1</v>
      </c>
      <c r="E85" s="140" t="s">
        <v>322</v>
      </c>
      <c r="F85" s="141" t="s">
        <v>195</v>
      </c>
      <c r="G85" s="159">
        <v>0</v>
      </c>
    </row>
    <row r="86" spans="1:7" ht="47.25" x14ac:dyDescent="0.25">
      <c r="A86" s="179" t="s">
        <v>330</v>
      </c>
      <c r="B86" s="180">
        <v>904</v>
      </c>
      <c r="C86" s="163">
        <v>8</v>
      </c>
      <c r="D86" s="163">
        <v>1</v>
      </c>
      <c r="E86" s="140" t="s">
        <v>331</v>
      </c>
      <c r="F86" s="141" t="s">
        <v>187</v>
      </c>
      <c r="G86" s="159">
        <v>30.78</v>
      </c>
    </row>
    <row r="87" spans="1:7" ht="47.25" x14ac:dyDescent="0.25">
      <c r="A87" s="179" t="s">
        <v>360</v>
      </c>
      <c r="B87" s="180">
        <v>904</v>
      </c>
      <c r="C87" s="163">
        <v>8</v>
      </c>
      <c r="D87" s="163">
        <v>1</v>
      </c>
      <c r="E87" s="140" t="s">
        <v>361</v>
      </c>
      <c r="F87" s="141" t="s">
        <v>187</v>
      </c>
      <c r="G87" s="159">
        <v>30.78</v>
      </c>
    </row>
    <row r="88" spans="1:7" ht="47.25" x14ac:dyDescent="0.25">
      <c r="A88" s="179" t="s">
        <v>362</v>
      </c>
      <c r="B88" s="180">
        <v>904</v>
      </c>
      <c r="C88" s="163">
        <v>8</v>
      </c>
      <c r="D88" s="163">
        <v>1</v>
      </c>
      <c r="E88" s="140" t="s">
        <v>363</v>
      </c>
      <c r="F88" s="141" t="s">
        <v>187</v>
      </c>
      <c r="G88" s="159">
        <v>30.78</v>
      </c>
    </row>
    <row r="89" spans="1:7" ht="63" x14ac:dyDescent="0.25">
      <c r="A89" s="179" t="s">
        <v>287</v>
      </c>
      <c r="B89" s="180">
        <v>904</v>
      </c>
      <c r="C89" s="163">
        <v>8</v>
      </c>
      <c r="D89" s="163">
        <v>1</v>
      </c>
      <c r="E89" s="140" t="s">
        <v>364</v>
      </c>
      <c r="F89" s="141" t="s">
        <v>187</v>
      </c>
      <c r="G89" s="159">
        <v>30.78</v>
      </c>
    </row>
    <row r="90" spans="1:7" ht="31.5" x14ac:dyDescent="0.25">
      <c r="A90" s="179" t="s">
        <v>194</v>
      </c>
      <c r="B90" s="180">
        <v>904</v>
      </c>
      <c r="C90" s="163">
        <v>8</v>
      </c>
      <c r="D90" s="163">
        <v>1</v>
      </c>
      <c r="E90" s="140" t="s">
        <v>364</v>
      </c>
      <c r="F90" s="141" t="s">
        <v>195</v>
      </c>
      <c r="G90" s="159">
        <v>30.78</v>
      </c>
    </row>
    <row r="91" spans="1:7" ht="31.5" x14ac:dyDescent="0.25">
      <c r="A91" s="179" t="s">
        <v>618</v>
      </c>
      <c r="B91" s="180">
        <v>904</v>
      </c>
      <c r="C91" s="163">
        <v>8</v>
      </c>
      <c r="D91" s="163">
        <v>1</v>
      </c>
      <c r="E91" s="140" t="s">
        <v>619</v>
      </c>
      <c r="F91" s="141" t="s">
        <v>187</v>
      </c>
      <c r="G91" s="159">
        <v>0</v>
      </c>
    </row>
    <row r="92" spans="1:7" ht="47.25" x14ac:dyDescent="0.25">
      <c r="A92" s="179" t="s">
        <v>620</v>
      </c>
      <c r="B92" s="180">
        <v>904</v>
      </c>
      <c r="C92" s="163">
        <v>8</v>
      </c>
      <c r="D92" s="163">
        <v>1</v>
      </c>
      <c r="E92" s="140" t="s">
        <v>621</v>
      </c>
      <c r="F92" s="141" t="s">
        <v>187</v>
      </c>
      <c r="G92" s="159">
        <v>0</v>
      </c>
    </row>
    <row r="93" spans="1:7" ht="63" x14ac:dyDescent="0.25">
      <c r="A93" s="179" t="s">
        <v>622</v>
      </c>
      <c r="B93" s="180">
        <v>904</v>
      </c>
      <c r="C93" s="163">
        <v>8</v>
      </c>
      <c r="D93" s="163">
        <v>1</v>
      </c>
      <c r="E93" s="140" t="s">
        <v>623</v>
      </c>
      <c r="F93" s="141" t="s">
        <v>187</v>
      </c>
      <c r="G93" s="159">
        <v>0</v>
      </c>
    </row>
    <row r="94" spans="1:7" ht="31.5" x14ac:dyDescent="0.25">
      <c r="A94" s="179" t="s">
        <v>624</v>
      </c>
      <c r="B94" s="180">
        <v>904</v>
      </c>
      <c r="C94" s="163">
        <v>8</v>
      </c>
      <c r="D94" s="163">
        <v>1</v>
      </c>
      <c r="E94" s="140" t="s">
        <v>625</v>
      </c>
      <c r="F94" s="141" t="s">
        <v>187</v>
      </c>
      <c r="G94" s="159">
        <v>0</v>
      </c>
    </row>
    <row r="95" spans="1:7" ht="31.5" x14ac:dyDescent="0.25">
      <c r="A95" s="179" t="s">
        <v>194</v>
      </c>
      <c r="B95" s="180">
        <v>904</v>
      </c>
      <c r="C95" s="163">
        <v>8</v>
      </c>
      <c r="D95" s="163">
        <v>1</v>
      </c>
      <c r="E95" s="140" t="s">
        <v>625</v>
      </c>
      <c r="F95" s="141" t="s">
        <v>195</v>
      </c>
      <c r="G95" s="159">
        <v>0</v>
      </c>
    </row>
    <row r="96" spans="1:7" x14ac:dyDescent="0.25">
      <c r="A96" s="179" t="s">
        <v>724</v>
      </c>
      <c r="B96" s="180">
        <v>904</v>
      </c>
      <c r="C96" s="163">
        <v>8</v>
      </c>
      <c r="D96" s="163">
        <v>4</v>
      </c>
      <c r="E96" s="140" t="s">
        <v>187</v>
      </c>
      <c r="F96" s="141" t="s">
        <v>187</v>
      </c>
      <c r="G96" s="159">
        <v>2084.837</v>
      </c>
    </row>
    <row r="97" spans="1:7" ht="31.5" x14ac:dyDescent="0.25">
      <c r="A97" s="179" t="s">
        <v>298</v>
      </c>
      <c r="B97" s="180">
        <v>904</v>
      </c>
      <c r="C97" s="163">
        <v>8</v>
      </c>
      <c r="D97" s="163">
        <v>4</v>
      </c>
      <c r="E97" s="140" t="s">
        <v>299</v>
      </c>
      <c r="F97" s="141" t="s">
        <v>187</v>
      </c>
      <c r="G97" s="159">
        <v>2084.837</v>
      </c>
    </row>
    <row r="98" spans="1:7" ht="31.5" x14ac:dyDescent="0.25">
      <c r="A98" s="179" t="s">
        <v>323</v>
      </c>
      <c r="B98" s="180">
        <v>904</v>
      </c>
      <c r="C98" s="163">
        <v>8</v>
      </c>
      <c r="D98" s="163">
        <v>4</v>
      </c>
      <c r="E98" s="140" t="s">
        <v>324</v>
      </c>
      <c r="F98" s="141" t="s">
        <v>187</v>
      </c>
      <c r="G98" s="159">
        <v>2084.837</v>
      </c>
    </row>
    <row r="99" spans="1:7" ht="31.5" x14ac:dyDescent="0.25">
      <c r="A99" s="179" t="s">
        <v>325</v>
      </c>
      <c r="B99" s="180">
        <v>904</v>
      </c>
      <c r="C99" s="163">
        <v>8</v>
      </c>
      <c r="D99" s="163">
        <v>4</v>
      </c>
      <c r="E99" s="140" t="s">
        <v>326</v>
      </c>
      <c r="F99" s="141" t="s">
        <v>187</v>
      </c>
      <c r="G99" s="159">
        <v>2084.837</v>
      </c>
    </row>
    <row r="100" spans="1:7" x14ac:dyDescent="0.25">
      <c r="A100" s="179" t="s">
        <v>327</v>
      </c>
      <c r="B100" s="180">
        <v>904</v>
      </c>
      <c r="C100" s="163">
        <v>8</v>
      </c>
      <c r="D100" s="163">
        <v>4</v>
      </c>
      <c r="E100" s="140" t="s">
        <v>328</v>
      </c>
      <c r="F100" s="141" t="s">
        <v>187</v>
      </c>
      <c r="G100" s="159">
        <v>17.899999999999999</v>
      </c>
    </row>
    <row r="101" spans="1:7" ht="31.5" x14ac:dyDescent="0.25">
      <c r="A101" s="179" t="s">
        <v>194</v>
      </c>
      <c r="B101" s="180">
        <v>904</v>
      </c>
      <c r="C101" s="163">
        <v>8</v>
      </c>
      <c r="D101" s="163">
        <v>4</v>
      </c>
      <c r="E101" s="140" t="s">
        <v>328</v>
      </c>
      <c r="F101" s="141" t="s">
        <v>195</v>
      </c>
      <c r="G101" s="159">
        <v>17.899999999999999</v>
      </c>
    </row>
    <row r="102" spans="1:7" ht="138" customHeight="1" x14ac:dyDescent="0.25">
      <c r="A102" s="179" t="s">
        <v>270</v>
      </c>
      <c r="B102" s="180">
        <v>904</v>
      </c>
      <c r="C102" s="163">
        <v>8</v>
      </c>
      <c r="D102" s="163">
        <v>4</v>
      </c>
      <c r="E102" s="140" t="s">
        <v>329</v>
      </c>
      <c r="F102" s="141" t="s">
        <v>187</v>
      </c>
      <c r="G102" s="159">
        <v>2066.9369999999999</v>
      </c>
    </row>
    <row r="103" spans="1:7" ht="63" x14ac:dyDescent="0.25">
      <c r="A103" s="179" t="s">
        <v>208</v>
      </c>
      <c r="B103" s="180">
        <v>904</v>
      </c>
      <c r="C103" s="163">
        <v>8</v>
      </c>
      <c r="D103" s="163">
        <v>4</v>
      </c>
      <c r="E103" s="140" t="s">
        <v>329</v>
      </c>
      <c r="F103" s="141" t="s">
        <v>209</v>
      </c>
      <c r="G103" s="159">
        <v>2066.9369999999999</v>
      </c>
    </row>
    <row r="104" spans="1:7" x14ac:dyDescent="0.25">
      <c r="A104" s="182" t="s">
        <v>801</v>
      </c>
      <c r="B104" s="183">
        <v>907</v>
      </c>
      <c r="C104" s="162">
        <v>0</v>
      </c>
      <c r="D104" s="162">
        <v>0</v>
      </c>
      <c r="E104" s="154" t="s">
        <v>187</v>
      </c>
      <c r="F104" s="155" t="s">
        <v>187</v>
      </c>
      <c r="G104" s="160">
        <v>1265856.2054300001</v>
      </c>
    </row>
    <row r="105" spans="1:7" x14ac:dyDescent="0.25">
      <c r="A105" s="179" t="s">
        <v>787</v>
      </c>
      <c r="B105" s="180">
        <v>907</v>
      </c>
      <c r="C105" s="163">
        <v>7</v>
      </c>
      <c r="D105" s="163">
        <v>0</v>
      </c>
      <c r="E105" s="140" t="s">
        <v>187</v>
      </c>
      <c r="F105" s="141" t="s">
        <v>187</v>
      </c>
      <c r="G105" s="159">
        <v>1251215.7054300001</v>
      </c>
    </row>
    <row r="106" spans="1:7" x14ac:dyDescent="0.25">
      <c r="A106" s="179" t="s">
        <v>721</v>
      </c>
      <c r="B106" s="180">
        <v>907</v>
      </c>
      <c r="C106" s="163">
        <v>7</v>
      </c>
      <c r="D106" s="163">
        <v>1</v>
      </c>
      <c r="E106" s="140" t="s">
        <v>187</v>
      </c>
      <c r="F106" s="141" t="s">
        <v>187</v>
      </c>
      <c r="G106" s="159">
        <v>346998.66395999998</v>
      </c>
    </row>
    <row r="107" spans="1:7" ht="31.5" x14ac:dyDescent="0.25">
      <c r="A107" s="179" t="s">
        <v>185</v>
      </c>
      <c r="B107" s="180">
        <v>907</v>
      </c>
      <c r="C107" s="163">
        <v>7</v>
      </c>
      <c r="D107" s="163">
        <v>1</v>
      </c>
      <c r="E107" s="140" t="s">
        <v>186</v>
      </c>
      <c r="F107" s="141" t="s">
        <v>187</v>
      </c>
      <c r="G107" s="159">
        <v>346998.66395999998</v>
      </c>
    </row>
    <row r="108" spans="1:7" ht="31.5" x14ac:dyDescent="0.25">
      <c r="A108" s="179" t="s">
        <v>188</v>
      </c>
      <c r="B108" s="180">
        <v>907</v>
      </c>
      <c r="C108" s="163">
        <v>7</v>
      </c>
      <c r="D108" s="163">
        <v>1</v>
      </c>
      <c r="E108" s="140" t="s">
        <v>189</v>
      </c>
      <c r="F108" s="141" t="s">
        <v>187</v>
      </c>
      <c r="G108" s="159">
        <v>346998.66395999998</v>
      </c>
    </row>
    <row r="109" spans="1:7" ht="31.5" x14ac:dyDescent="0.25">
      <c r="A109" s="179" t="s">
        <v>190</v>
      </c>
      <c r="B109" s="180">
        <v>907</v>
      </c>
      <c r="C109" s="163">
        <v>7</v>
      </c>
      <c r="D109" s="163">
        <v>1</v>
      </c>
      <c r="E109" s="140" t="s">
        <v>191</v>
      </c>
      <c r="F109" s="141" t="s">
        <v>187</v>
      </c>
      <c r="G109" s="159">
        <v>346998.66395999998</v>
      </c>
    </row>
    <row r="110" spans="1:7" ht="31.5" x14ac:dyDescent="0.25">
      <c r="A110" s="179" t="s">
        <v>192</v>
      </c>
      <c r="B110" s="180">
        <v>907</v>
      </c>
      <c r="C110" s="163">
        <v>7</v>
      </c>
      <c r="D110" s="163">
        <v>1</v>
      </c>
      <c r="E110" s="140" t="s">
        <v>193</v>
      </c>
      <c r="F110" s="141" t="s">
        <v>187</v>
      </c>
      <c r="G110" s="159">
        <v>1514.0830000000001</v>
      </c>
    </row>
    <row r="111" spans="1:7" ht="31.5" x14ac:dyDescent="0.25">
      <c r="A111" s="179" t="s">
        <v>194</v>
      </c>
      <c r="B111" s="180">
        <v>907</v>
      </c>
      <c r="C111" s="163">
        <v>7</v>
      </c>
      <c r="D111" s="163">
        <v>1</v>
      </c>
      <c r="E111" s="140" t="s">
        <v>193</v>
      </c>
      <c r="F111" s="141" t="s">
        <v>195</v>
      </c>
      <c r="G111" s="159">
        <v>1514.0830000000001</v>
      </c>
    </row>
    <row r="112" spans="1:7" x14ac:dyDescent="0.25">
      <c r="A112" s="179" t="s">
        <v>196</v>
      </c>
      <c r="B112" s="180">
        <v>907</v>
      </c>
      <c r="C112" s="163">
        <v>7</v>
      </c>
      <c r="D112" s="163">
        <v>1</v>
      </c>
      <c r="E112" s="140" t="s">
        <v>197</v>
      </c>
      <c r="F112" s="141" t="s">
        <v>187</v>
      </c>
      <c r="G112" s="159">
        <v>7.23</v>
      </c>
    </row>
    <row r="113" spans="1:7" ht="31.5" x14ac:dyDescent="0.25">
      <c r="A113" s="179" t="s">
        <v>194</v>
      </c>
      <c r="B113" s="180">
        <v>907</v>
      </c>
      <c r="C113" s="163">
        <v>7</v>
      </c>
      <c r="D113" s="163">
        <v>1</v>
      </c>
      <c r="E113" s="140" t="s">
        <v>197</v>
      </c>
      <c r="F113" s="141" t="s">
        <v>195</v>
      </c>
      <c r="G113" s="159">
        <v>7.23</v>
      </c>
    </row>
    <row r="114" spans="1:7" x14ac:dyDescent="0.25">
      <c r="A114" s="179" t="s">
        <v>198</v>
      </c>
      <c r="B114" s="180">
        <v>907</v>
      </c>
      <c r="C114" s="163">
        <v>7</v>
      </c>
      <c r="D114" s="163">
        <v>1</v>
      </c>
      <c r="E114" s="140" t="s">
        <v>199</v>
      </c>
      <c r="F114" s="141" t="s">
        <v>187</v>
      </c>
      <c r="G114" s="159">
        <v>267.839</v>
      </c>
    </row>
    <row r="115" spans="1:7" ht="31.5" x14ac:dyDescent="0.25">
      <c r="A115" s="179" t="s">
        <v>194</v>
      </c>
      <c r="B115" s="180">
        <v>907</v>
      </c>
      <c r="C115" s="163">
        <v>7</v>
      </c>
      <c r="D115" s="163">
        <v>1</v>
      </c>
      <c r="E115" s="140" t="s">
        <v>199</v>
      </c>
      <c r="F115" s="141" t="s">
        <v>195</v>
      </c>
      <c r="G115" s="159">
        <v>267.839</v>
      </c>
    </row>
    <row r="116" spans="1:7" x14ac:dyDescent="0.25">
      <c r="A116" s="179" t="s">
        <v>202</v>
      </c>
      <c r="B116" s="180">
        <v>907</v>
      </c>
      <c r="C116" s="163">
        <v>7</v>
      </c>
      <c r="D116" s="163">
        <v>1</v>
      </c>
      <c r="E116" s="140" t="s">
        <v>203</v>
      </c>
      <c r="F116" s="141" t="s">
        <v>187</v>
      </c>
      <c r="G116" s="159">
        <v>50994.152710000002</v>
      </c>
    </row>
    <row r="117" spans="1:7" ht="31.5" x14ac:dyDescent="0.25">
      <c r="A117" s="179" t="s">
        <v>194</v>
      </c>
      <c r="B117" s="180">
        <v>907</v>
      </c>
      <c r="C117" s="163">
        <v>7</v>
      </c>
      <c r="D117" s="163">
        <v>1</v>
      </c>
      <c r="E117" s="140" t="s">
        <v>203</v>
      </c>
      <c r="F117" s="141" t="s">
        <v>195</v>
      </c>
      <c r="G117" s="159">
        <v>50317.9689</v>
      </c>
    </row>
    <row r="118" spans="1:7" x14ac:dyDescent="0.25">
      <c r="A118" s="179" t="s">
        <v>204</v>
      </c>
      <c r="B118" s="180">
        <v>907</v>
      </c>
      <c r="C118" s="163">
        <v>7</v>
      </c>
      <c r="D118" s="163">
        <v>1</v>
      </c>
      <c r="E118" s="140" t="s">
        <v>203</v>
      </c>
      <c r="F118" s="141" t="s">
        <v>205</v>
      </c>
      <c r="G118" s="159">
        <v>676.18381000000011</v>
      </c>
    </row>
    <row r="119" spans="1:7" ht="63" x14ac:dyDescent="0.25">
      <c r="A119" s="179" t="s">
        <v>206</v>
      </c>
      <c r="B119" s="180">
        <v>907</v>
      </c>
      <c r="C119" s="163">
        <v>7</v>
      </c>
      <c r="D119" s="163">
        <v>1</v>
      </c>
      <c r="E119" s="140" t="s">
        <v>207</v>
      </c>
      <c r="F119" s="141" t="s">
        <v>187</v>
      </c>
      <c r="G119" s="159">
        <v>262011.2</v>
      </c>
    </row>
    <row r="120" spans="1:7" ht="63" x14ac:dyDescent="0.25">
      <c r="A120" s="179" t="s">
        <v>208</v>
      </c>
      <c r="B120" s="180">
        <v>907</v>
      </c>
      <c r="C120" s="163">
        <v>7</v>
      </c>
      <c r="D120" s="163">
        <v>1</v>
      </c>
      <c r="E120" s="140" t="s">
        <v>207</v>
      </c>
      <c r="F120" s="141" t="s">
        <v>209</v>
      </c>
      <c r="G120" s="159">
        <v>260847.2</v>
      </c>
    </row>
    <row r="121" spans="1:7" ht="31.5" x14ac:dyDescent="0.25">
      <c r="A121" s="179" t="s">
        <v>194</v>
      </c>
      <c r="B121" s="180">
        <v>907</v>
      </c>
      <c r="C121" s="163">
        <v>7</v>
      </c>
      <c r="D121" s="163">
        <v>1</v>
      </c>
      <c r="E121" s="140" t="s">
        <v>207</v>
      </c>
      <c r="F121" s="141" t="s">
        <v>195</v>
      </c>
      <c r="G121" s="159">
        <v>1164</v>
      </c>
    </row>
    <row r="122" spans="1:7" ht="31.5" x14ac:dyDescent="0.25">
      <c r="A122" s="179" t="s">
        <v>210</v>
      </c>
      <c r="B122" s="180">
        <v>907</v>
      </c>
      <c r="C122" s="163">
        <v>7</v>
      </c>
      <c r="D122" s="163">
        <v>1</v>
      </c>
      <c r="E122" s="140" t="s">
        <v>211</v>
      </c>
      <c r="F122" s="141" t="s">
        <v>187</v>
      </c>
      <c r="G122" s="159">
        <v>27600.77476</v>
      </c>
    </row>
    <row r="123" spans="1:7" ht="31.5" x14ac:dyDescent="0.25">
      <c r="A123" s="179" t="s">
        <v>194</v>
      </c>
      <c r="B123" s="180">
        <v>907</v>
      </c>
      <c r="C123" s="163">
        <v>7</v>
      </c>
      <c r="D123" s="163">
        <v>1</v>
      </c>
      <c r="E123" s="140" t="s">
        <v>211</v>
      </c>
      <c r="F123" s="141" t="s">
        <v>195</v>
      </c>
      <c r="G123" s="159">
        <v>27600.77476</v>
      </c>
    </row>
    <row r="124" spans="1:7" ht="91.5" customHeight="1" x14ac:dyDescent="0.25">
      <c r="A124" s="179" t="s">
        <v>212</v>
      </c>
      <c r="B124" s="180">
        <v>907</v>
      </c>
      <c r="C124" s="163">
        <v>7</v>
      </c>
      <c r="D124" s="163">
        <v>1</v>
      </c>
      <c r="E124" s="140" t="s">
        <v>213</v>
      </c>
      <c r="F124" s="141" t="s">
        <v>187</v>
      </c>
      <c r="G124" s="159">
        <v>46.529489999999996</v>
      </c>
    </row>
    <row r="125" spans="1:7" ht="31.5" x14ac:dyDescent="0.25">
      <c r="A125" s="179" t="s">
        <v>194</v>
      </c>
      <c r="B125" s="180">
        <v>907</v>
      </c>
      <c r="C125" s="163">
        <v>7</v>
      </c>
      <c r="D125" s="163">
        <v>1</v>
      </c>
      <c r="E125" s="140" t="s">
        <v>213</v>
      </c>
      <c r="F125" s="141" t="s">
        <v>195</v>
      </c>
      <c r="G125" s="159">
        <v>46.529489999999996</v>
      </c>
    </row>
    <row r="126" spans="1:7" ht="18" customHeight="1" x14ac:dyDescent="0.25">
      <c r="A126" s="179" t="s">
        <v>214</v>
      </c>
      <c r="B126" s="180">
        <v>907</v>
      </c>
      <c r="C126" s="163">
        <v>7</v>
      </c>
      <c r="D126" s="163">
        <v>1</v>
      </c>
      <c r="E126" s="140" t="s">
        <v>215</v>
      </c>
      <c r="F126" s="141" t="s">
        <v>187</v>
      </c>
      <c r="G126" s="159">
        <v>4556.8549999999996</v>
      </c>
    </row>
    <row r="127" spans="1:7" ht="31.5" x14ac:dyDescent="0.25">
      <c r="A127" s="179" t="s">
        <v>194</v>
      </c>
      <c r="B127" s="180">
        <v>907</v>
      </c>
      <c r="C127" s="163">
        <v>7</v>
      </c>
      <c r="D127" s="163">
        <v>1</v>
      </c>
      <c r="E127" s="140" t="s">
        <v>215</v>
      </c>
      <c r="F127" s="141" t="s">
        <v>195</v>
      </c>
      <c r="G127" s="159">
        <v>4556.8549999999996</v>
      </c>
    </row>
    <row r="128" spans="1:7" ht="63" x14ac:dyDescent="0.25">
      <c r="A128" s="179" t="s">
        <v>216</v>
      </c>
      <c r="B128" s="180">
        <v>907</v>
      </c>
      <c r="C128" s="163">
        <v>7</v>
      </c>
      <c r="D128" s="163">
        <v>1</v>
      </c>
      <c r="E128" s="140" t="s">
        <v>217</v>
      </c>
      <c r="F128" s="141" t="s">
        <v>187</v>
      </c>
      <c r="G128" s="159">
        <v>0</v>
      </c>
    </row>
    <row r="129" spans="1:7" ht="31.5" x14ac:dyDescent="0.25">
      <c r="A129" s="179" t="s">
        <v>194</v>
      </c>
      <c r="B129" s="180">
        <v>907</v>
      </c>
      <c r="C129" s="163">
        <v>7</v>
      </c>
      <c r="D129" s="163">
        <v>1</v>
      </c>
      <c r="E129" s="140" t="s">
        <v>217</v>
      </c>
      <c r="F129" s="141" t="s">
        <v>195</v>
      </c>
      <c r="G129" s="159">
        <v>0</v>
      </c>
    </row>
    <row r="130" spans="1:7" ht="47.25" x14ac:dyDescent="0.25">
      <c r="A130" s="179" t="s">
        <v>330</v>
      </c>
      <c r="B130" s="180">
        <v>907</v>
      </c>
      <c r="C130" s="163">
        <v>7</v>
      </c>
      <c r="D130" s="163">
        <v>1</v>
      </c>
      <c r="E130" s="140" t="s">
        <v>331</v>
      </c>
      <c r="F130" s="141" t="s">
        <v>187</v>
      </c>
      <c r="G130" s="159">
        <v>0</v>
      </c>
    </row>
    <row r="131" spans="1:7" ht="47.25" x14ac:dyDescent="0.25">
      <c r="A131" s="179" t="s">
        <v>360</v>
      </c>
      <c r="B131" s="180">
        <v>907</v>
      </c>
      <c r="C131" s="163">
        <v>7</v>
      </c>
      <c r="D131" s="163">
        <v>1</v>
      </c>
      <c r="E131" s="140" t="s">
        <v>361</v>
      </c>
      <c r="F131" s="141" t="s">
        <v>187</v>
      </c>
      <c r="G131" s="159">
        <v>0</v>
      </c>
    </row>
    <row r="132" spans="1:7" ht="47.25" x14ac:dyDescent="0.25">
      <c r="A132" s="179" t="s">
        <v>362</v>
      </c>
      <c r="B132" s="180">
        <v>907</v>
      </c>
      <c r="C132" s="163">
        <v>7</v>
      </c>
      <c r="D132" s="163">
        <v>1</v>
      </c>
      <c r="E132" s="140" t="s">
        <v>363</v>
      </c>
      <c r="F132" s="141" t="s">
        <v>187</v>
      </c>
      <c r="G132" s="159">
        <v>0</v>
      </c>
    </row>
    <row r="133" spans="1:7" ht="63" x14ac:dyDescent="0.25">
      <c r="A133" s="179" t="s">
        <v>287</v>
      </c>
      <c r="B133" s="180">
        <v>907</v>
      </c>
      <c r="C133" s="163">
        <v>7</v>
      </c>
      <c r="D133" s="163">
        <v>1</v>
      </c>
      <c r="E133" s="140" t="s">
        <v>364</v>
      </c>
      <c r="F133" s="141" t="s">
        <v>187</v>
      </c>
      <c r="G133" s="159">
        <v>0</v>
      </c>
    </row>
    <row r="134" spans="1:7" ht="31.5" x14ac:dyDescent="0.25">
      <c r="A134" s="179" t="s">
        <v>194</v>
      </c>
      <c r="B134" s="180">
        <v>907</v>
      </c>
      <c r="C134" s="163">
        <v>7</v>
      </c>
      <c r="D134" s="163">
        <v>1</v>
      </c>
      <c r="E134" s="140" t="s">
        <v>364</v>
      </c>
      <c r="F134" s="141" t="s">
        <v>195</v>
      </c>
      <c r="G134" s="159">
        <v>0</v>
      </c>
    </row>
    <row r="135" spans="1:7" x14ac:dyDescent="0.25">
      <c r="A135" s="179" t="s">
        <v>693</v>
      </c>
      <c r="B135" s="180">
        <v>907</v>
      </c>
      <c r="C135" s="163">
        <v>7</v>
      </c>
      <c r="D135" s="163">
        <v>2</v>
      </c>
      <c r="E135" s="140" t="s">
        <v>187</v>
      </c>
      <c r="F135" s="141" t="s">
        <v>187</v>
      </c>
      <c r="G135" s="159">
        <v>821823.42246999999</v>
      </c>
    </row>
    <row r="136" spans="1:7" ht="31.5" x14ac:dyDescent="0.25">
      <c r="A136" s="179" t="s">
        <v>185</v>
      </c>
      <c r="B136" s="180">
        <v>907</v>
      </c>
      <c r="C136" s="163">
        <v>7</v>
      </c>
      <c r="D136" s="163">
        <v>2</v>
      </c>
      <c r="E136" s="140" t="s">
        <v>186</v>
      </c>
      <c r="F136" s="141" t="s">
        <v>187</v>
      </c>
      <c r="G136" s="159">
        <v>821344.79547000001</v>
      </c>
    </row>
    <row r="137" spans="1:7" ht="31.5" x14ac:dyDescent="0.25">
      <c r="A137" s="179" t="s">
        <v>188</v>
      </c>
      <c r="B137" s="180">
        <v>907</v>
      </c>
      <c r="C137" s="163">
        <v>7</v>
      </c>
      <c r="D137" s="163">
        <v>2</v>
      </c>
      <c r="E137" s="140" t="s">
        <v>189</v>
      </c>
      <c r="F137" s="141" t="s">
        <v>187</v>
      </c>
      <c r="G137" s="159">
        <v>821335.79547000001</v>
      </c>
    </row>
    <row r="138" spans="1:7" ht="31.5" x14ac:dyDescent="0.25">
      <c r="A138" s="179" t="s">
        <v>218</v>
      </c>
      <c r="B138" s="180">
        <v>907</v>
      </c>
      <c r="C138" s="163">
        <v>7</v>
      </c>
      <c r="D138" s="163">
        <v>2</v>
      </c>
      <c r="E138" s="140" t="s">
        <v>219</v>
      </c>
      <c r="F138" s="141" t="s">
        <v>187</v>
      </c>
      <c r="G138" s="159">
        <v>814590.69547000004</v>
      </c>
    </row>
    <row r="139" spans="1:7" ht="31.5" x14ac:dyDescent="0.25">
      <c r="A139" s="179" t="s">
        <v>192</v>
      </c>
      <c r="B139" s="180">
        <v>907</v>
      </c>
      <c r="C139" s="163">
        <v>7</v>
      </c>
      <c r="D139" s="163">
        <v>2</v>
      </c>
      <c r="E139" s="140" t="s">
        <v>220</v>
      </c>
      <c r="F139" s="141" t="s">
        <v>187</v>
      </c>
      <c r="G139" s="159">
        <v>1566.8209999999999</v>
      </c>
    </row>
    <row r="140" spans="1:7" ht="31.5" x14ac:dyDescent="0.25">
      <c r="A140" s="179" t="s">
        <v>194</v>
      </c>
      <c r="B140" s="180">
        <v>907</v>
      </c>
      <c r="C140" s="163">
        <v>7</v>
      </c>
      <c r="D140" s="163">
        <v>2</v>
      </c>
      <c r="E140" s="140" t="s">
        <v>220</v>
      </c>
      <c r="F140" s="141" t="s">
        <v>195</v>
      </c>
      <c r="G140" s="159">
        <v>1566.8209999999999</v>
      </c>
    </row>
    <row r="141" spans="1:7" x14ac:dyDescent="0.25">
      <c r="A141" s="179" t="s">
        <v>196</v>
      </c>
      <c r="B141" s="180">
        <v>907</v>
      </c>
      <c r="C141" s="163">
        <v>7</v>
      </c>
      <c r="D141" s="163">
        <v>2</v>
      </c>
      <c r="E141" s="140" t="s">
        <v>221</v>
      </c>
      <c r="F141" s="141" t="s">
        <v>187</v>
      </c>
      <c r="G141" s="159">
        <v>5400</v>
      </c>
    </row>
    <row r="142" spans="1:7" ht="31.5" x14ac:dyDescent="0.25">
      <c r="A142" s="179" t="s">
        <v>194</v>
      </c>
      <c r="B142" s="180">
        <v>907</v>
      </c>
      <c r="C142" s="163">
        <v>7</v>
      </c>
      <c r="D142" s="163">
        <v>2</v>
      </c>
      <c r="E142" s="140" t="s">
        <v>221</v>
      </c>
      <c r="F142" s="141" t="s">
        <v>195</v>
      </c>
      <c r="G142" s="159">
        <v>5400</v>
      </c>
    </row>
    <row r="143" spans="1:7" x14ac:dyDescent="0.25">
      <c r="A143" s="179" t="s">
        <v>198</v>
      </c>
      <c r="B143" s="180">
        <v>907</v>
      </c>
      <c r="C143" s="163">
        <v>7</v>
      </c>
      <c r="D143" s="163">
        <v>2</v>
      </c>
      <c r="E143" s="140" t="s">
        <v>222</v>
      </c>
      <c r="F143" s="141" t="s">
        <v>187</v>
      </c>
      <c r="G143" s="159">
        <v>211.535</v>
      </c>
    </row>
    <row r="144" spans="1:7" ht="31.5" x14ac:dyDescent="0.25">
      <c r="A144" s="179" t="s">
        <v>194</v>
      </c>
      <c r="B144" s="180">
        <v>907</v>
      </c>
      <c r="C144" s="163">
        <v>7</v>
      </c>
      <c r="D144" s="163">
        <v>2</v>
      </c>
      <c r="E144" s="140" t="s">
        <v>222</v>
      </c>
      <c r="F144" s="141" t="s">
        <v>195</v>
      </c>
      <c r="G144" s="159">
        <v>211.535</v>
      </c>
    </row>
    <row r="145" spans="1:7" ht="31.5" x14ac:dyDescent="0.25">
      <c r="A145" s="179" t="s">
        <v>223</v>
      </c>
      <c r="B145" s="180">
        <v>907</v>
      </c>
      <c r="C145" s="163">
        <v>7</v>
      </c>
      <c r="D145" s="163">
        <v>2</v>
      </c>
      <c r="E145" s="140" t="s">
        <v>224</v>
      </c>
      <c r="F145" s="141" t="s">
        <v>187</v>
      </c>
      <c r="G145" s="159">
        <v>11841.456</v>
      </c>
    </row>
    <row r="146" spans="1:7" ht="31.5" x14ac:dyDescent="0.25">
      <c r="A146" s="179" t="s">
        <v>194</v>
      </c>
      <c r="B146" s="180">
        <v>907</v>
      </c>
      <c r="C146" s="163">
        <v>7</v>
      </c>
      <c r="D146" s="163">
        <v>2</v>
      </c>
      <c r="E146" s="140" t="s">
        <v>224</v>
      </c>
      <c r="F146" s="141" t="s">
        <v>195</v>
      </c>
      <c r="G146" s="159">
        <v>11815.806</v>
      </c>
    </row>
    <row r="147" spans="1:7" x14ac:dyDescent="0.25">
      <c r="A147" s="179" t="s">
        <v>204</v>
      </c>
      <c r="B147" s="180">
        <v>907</v>
      </c>
      <c r="C147" s="163">
        <v>7</v>
      </c>
      <c r="D147" s="163">
        <v>2</v>
      </c>
      <c r="E147" s="140" t="s">
        <v>224</v>
      </c>
      <c r="F147" s="141" t="s">
        <v>205</v>
      </c>
      <c r="G147" s="159">
        <v>25.65</v>
      </c>
    </row>
    <row r="148" spans="1:7" ht="31.5" x14ac:dyDescent="0.25">
      <c r="A148" s="179" t="s">
        <v>225</v>
      </c>
      <c r="B148" s="180">
        <v>907</v>
      </c>
      <c r="C148" s="163">
        <v>7</v>
      </c>
      <c r="D148" s="163">
        <v>2</v>
      </c>
      <c r="E148" s="140" t="s">
        <v>226</v>
      </c>
      <c r="F148" s="141" t="s">
        <v>187</v>
      </c>
      <c r="G148" s="159">
        <v>138</v>
      </c>
    </row>
    <row r="149" spans="1:7" ht="63" x14ac:dyDescent="0.25">
      <c r="A149" s="179" t="s">
        <v>208</v>
      </c>
      <c r="B149" s="180">
        <v>907</v>
      </c>
      <c r="C149" s="163">
        <v>7</v>
      </c>
      <c r="D149" s="163">
        <v>2</v>
      </c>
      <c r="E149" s="140" t="s">
        <v>226</v>
      </c>
      <c r="F149" s="141" t="s">
        <v>209</v>
      </c>
      <c r="G149" s="159">
        <v>138</v>
      </c>
    </row>
    <row r="150" spans="1:7" x14ac:dyDescent="0.25">
      <c r="A150" s="179" t="s">
        <v>227</v>
      </c>
      <c r="B150" s="180">
        <v>907</v>
      </c>
      <c r="C150" s="163">
        <v>7</v>
      </c>
      <c r="D150" s="163">
        <v>2</v>
      </c>
      <c r="E150" s="140" t="s">
        <v>228</v>
      </c>
      <c r="F150" s="141" t="s">
        <v>187</v>
      </c>
      <c r="G150" s="159">
        <v>15</v>
      </c>
    </row>
    <row r="151" spans="1:7" ht="31.5" x14ac:dyDescent="0.25">
      <c r="A151" s="179" t="s">
        <v>194</v>
      </c>
      <c r="B151" s="180">
        <v>907</v>
      </c>
      <c r="C151" s="163">
        <v>7</v>
      </c>
      <c r="D151" s="163">
        <v>2</v>
      </c>
      <c r="E151" s="140" t="s">
        <v>228</v>
      </c>
      <c r="F151" s="141" t="s">
        <v>195</v>
      </c>
      <c r="G151" s="159">
        <v>15</v>
      </c>
    </row>
    <row r="152" spans="1:7" x14ac:dyDescent="0.25">
      <c r="A152" s="179" t="s">
        <v>229</v>
      </c>
      <c r="B152" s="180">
        <v>907</v>
      </c>
      <c r="C152" s="163">
        <v>7</v>
      </c>
      <c r="D152" s="163">
        <v>2</v>
      </c>
      <c r="E152" s="140" t="s">
        <v>230</v>
      </c>
      <c r="F152" s="141" t="s">
        <v>187</v>
      </c>
      <c r="G152" s="159">
        <v>776.2</v>
      </c>
    </row>
    <row r="153" spans="1:7" ht="31.5" x14ac:dyDescent="0.25">
      <c r="A153" s="179" t="s">
        <v>194</v>
      </c>
      <c r="B153" s="180">
        <v>907</v>
      </c>
      <c r="C153" s="163">
        <v>7</v>
      </c>
      <c r="D153" s="163">
        <v>2</v>
      </c>
      <c r="E153" s="140" t="s">
        <v>230</v>
      </c>
      <c r="F153" s="141" t="s">
        <v>195</v>
      </c>
      <c r="G153" s="159">
        <v>776.2</v>
      </c>
    </row>
    <row r="154" spans="1:7" x14ac:dyDescent="0.25">
      <c r="A154" s="179" t="s">
        <v>202</v>
      </c>
      <c r="B154" s="180">
        <v>907</v>
      </c>
      <c r="C154" s="163">
        <v>7</v>
      </c>
      <c r="D154" s="163">
        <v>2</v>
      </c>
      <c r="E154" s="140" t="s">
        <v>232</v>
      </c>
      <c r="F154" s="141" t="s">
        <v>187</v>
      </c>
      <c r="G154" s="159">
        <v>55760.828229999999</v>
      </c>
    </row>
    <row r="155" spans="1:7" ht="31.5" x14ac:dyDescent="0.25">
      <c r="A155" s="179" t="s">
        <v>194</v>
      </c>
      <c r="B155" s="180">
        <v>907</v>
      </c>
      <c r="C155" s="163">
        <v>7</v>
      </c>
      <c r="D155" s="163">
        <v>2</v>
      </c>
      <c r="E155" s="140" t="s">
        <v>232</v>
      </c>
      <c r="F155" s="141" t="s">
        <v>195</v>
      </c>
      <c r="G155" s="159">
        <v>53573.935819999999</v>
      </c>
    </row>
    <row r="156" spans="1:7" x14ac:dyDescent="0.25">
      <c r="A156" s="179" t="s">
        <v>204</v>
      </c>
      <c r="B156" s="180">
        <v>907</v>
      </c>
      <c r="C156" s="163">
        <v>7</v>
      </c>
      <c r="D156" s="163">
        <v>2</v>
      </c>
      <c r="E156" s="140" t="s">
        <v>232</v>
      </c>
      <c r="F156" s="141" t="s">
        <v>205</v>
      </c>
      <c r="G156" s="159">
        <v>2186.8924099999999</v>
      </c>
    </row>
    <row r="157" spans="1:7" ht="94.5" x14ac:dyDescent="0.25">
      <c r="A157" s="179" t="s">
        <v>233</v>
      </c>
      <c r="B157" s="180">
        <v>907</v>
      </c>
      <c r="C157" s="163">
        <v>7</v>
      </c>
      <c r="D157" s="163">
        <v>2</v>
      </c>
      <c r="E157" s="140" t="s">
        <v>234</v>
      </c>
      <c r="F157" s="141" t="s">
        <v>187</v>
      </c>
      <c r="G157" s="159">
        <v>1315</v>
      </c>
    </row>
    <row r="158" spans="1:7" ht="31.5" x14ac:dyDescent="0.25">
      <c r="A158" s="179" t="s">
        <v>194</v>
      </c>
      <c r="B158" s="180">
        <v>907</v>
      </c>
      <c r="C158" s="163">
        <v>7</v>
      </c>
      <c r="D158" s="163">
        <v>2</v>
      </c>
      <c r="E158" s="140" t="s">
        <v>234</v>
      </c>
      <c r="F158" s="141" t="s">
        <v>195</v>
      </c>
      <c r="G158" s="159">
        <v>1315</v>
      </c>
    </row>
    <row r="159" spans="1:7" ht="47.25" x14ac:dyDescent="0.25">
      <c r="A159" s="179" t="s">
        <v>235</v>
      </c>
      <c r="B159" s="180">
        <v>907</v>
      </c>
      <c r="C159" s="163">
        <v>7</v>
      </c>
      <c r="D159" s="163">
        <v>2</v>
      </c>
      <c r="E159" s="140" t="s">
        <v>236</v>
      </c>
      <c r="F159" s="141" t="s">
        <v>187</v>
      </c>
      <c r="G159" s="159">
        <v>40197.199999999997</v>
      </c>
    </row>
    <row r="160" spans="1:7" ht="63" x14ac:dyDescent="0.25">
      <c r="A160" s="179" t="s">
        <v>208</v>
      </c>
      <c r="B160" s="180">
        <v>907</v>
      </c>
      <c r="C160" s="163">
        <v>7</v>
      </c>
      <c r="D160" s="163">
        <v>2</v>
      </c>
      <c r="E160" s="140" t="s">
        <v>236</v>
      </c>
      <c r="F160" s="141" t="s">
        <v>209</v>
      </c>
      <c r="G160" s="159">
        <v>40197.199999999997</v>
      </c>
    </row>
    <row r="161" spans="1:7" ht="94.5" x14ac:dyDescent="0.25">
      <c r="A161" s="179" t="s">
        <v>237</v>
      </c>
      <c r="B161" s="180">
        <v>907</v>
      </c>
      <c r="C161" s="163">
        <v>7</v>
      </c>
      <c r="D161" s="163">
        <v>2</v>
      </c>
      <c r="E161" s="140" t="s">
        <v>238</v>
      </c>
      <c r="F161" s="141" t="s">
        <v>187</v>
      </c>
      <c r="G161" s="159">
        <v>579396</v>
      </c>
    </row>
    <row r="162" spans="1:7" ht="63" x14ac:dyDescent="0.25">
      <c r="A162" s="179" t="s">
        <v>208</v>
      </c>
      <c r="B162" s="180">
        <v>907</v>
      </c>
      <c r="C162" s="163">
        <v>7</v>
      </c>
      <c r="D162" s="163">
        <v>2</v>
      </c>
      <c r="E162" s="140" t="s">
        <v>238</v>
      </c>
      <c r="F162" s="141" t="s">
        <v>209</v>
      </c>
      <c r="G162" s="159">
        <v>570690</v>
      </c>
    </row>
    <row r="163" spans="1:7" ht="31.5" x14ac:dyDescent="0.25">
      <c r="A163" s="179" t="s">
        <v>194</v>
      </c>
      <c r="B163" s="180">
        <v>907</v>
      </c>
      <c r="C163" s="163">
        <v>7</v>
      </c>
      <c r="D163" s="163">
        <v>2</v>
      </c>
      <c r="E163" s="140" t="s">
        <v>238</v>
      </c>
      <c r="F163" s="141" t="s">
        <v>195</v>
      </c>
      <c r="G163" s="159">
        <v>8706</v>
      </c>
    </row>
    <row r="164" spans="1:7" ht="47.25" x14ac:dyDescent="0.25">
      <c r="A164" s="179" t="s">
        <v>241</v>
      </c>
      <c r="B164" s="180">
        <v>907</v>
      </c>
      <c r="C164" s="163">
        <v>7</v>
      </c>
      <c r="D164" s="163">
        <v>2</v>
      </c>
      <c r="E164" s="140" t="s">
        <v>242</v>
      </c>
      <c r="F164" s="141" t="s">
        <v>187</v>
      </c>
      <c r="G164" s="159">
        <v>439.6</v>
      </c>
    </row>
    <row r="165" spans="1:7" ht="31.5" x14ac:dyDescent="0.25">
      <c r="A165" s="179" t="s">
        <v>194</v>
      </c>
      <c r="B165" s="180">
        <v>907</v>
      </c>
      <c r="C165" s="163">
        <v>7</v>
      </c>
      <c r="D165" s="163">
        <v>2</v>
      </c>
      <c r="E165" s="140" t="s">
        <v>242</v>
      </c>
      <c r="F165" s="141" t="s">
        <v>195</v>
      </c>
      <c r="G165" s="159">
        <v>220.31899999999999</v>
      </c>
    </row>
    <row r="166" spans="1:7" x14ac:dyDescent="0.25">
      <c r="A166" s="179" t="s">
        <v>243</v>
      </c>
      <c r="B166" s="180">
        <v>907</v>
      </c>
      <c r="C166" s="163">
        <v>7</v>
      </c>
      <c r="D166" s="163">
        <v>2</v>
      </c>
      <c r="E166" s="140" t="s">
        <v>242</v>
      </c>
      <c r="F166" s="141" t="s">
        <v>244</v>
      </c>
      <c r="G166" s="159">
        <v>219.28100000000001</v>
      </c>
    </row>
    <row r="167" spans="1:7" ht="47.25" x14ac:dyDescent="0.25">
      <c r="A167" s="179" t="s">
        <v>245</v>
      </c>
      <c r="B167" s="180">
        <v>907</v>
      </c>
      <c r="C167" s="163">
        <v>7</v>
      </c>
      <c r="D167" s="163">
        <v>2</v>
      </c>
      <c r="E167" s="140" t="s">
        <v>246</v>
      </c>
      <c r="F167" s="141" t="s">
        <v>187</v>
      </c>
      <c r="G167" s="159">
        <v>28196.2</v>
      </c>
    </row>
    <row r="168" spans="1:7" ht="31.5" x14ac:dyDescent="0.25">
      <c r="A168" s="179" t="s">
        <v>194</v>
      </c>
      <c r="B168" s="180">
        <v>907</v>
      </c>
      <c r="C168" s="163">
        <v>7</v>
      </c>
      <c r="D168" s="163">
        <v>2</v>
      </c>
      <c r="E168" s="140" t="s">
        <v>246</v>
      </c>
      <c r="F168" s="141" t="s">
        <v>195</v>
      </c>
      <c r="G168" s="159">
        <v>28196.2</v>
      </c>
    </row>
    <row r="169" spans="1:7" ht="31.5" x14ac:dyDescent="0.25">
      <c r="A169" s="179" t="s">
        <v>247</v>
      </c>
      <c r="B169" s="180">
        <v>907</v>
      </c>
      <c r="C169" s="163">
        <v>7</v>
      </c>
      <c r="D169" s="163">
        <v>2</v>
      </c>
      <c r="E169" s="140" t="s">
        <v>248</v>
      </c>
      <c r="F169" s="141" t="s">
        <v>187</v>
      </c>
      <c r="G169" s="159">
        <v>51798.618000000002</v>
      </c>
    </row>
    <row r="170" spans="1:7" ht="31.5" x14ac:dyDescent="0.25">
      <c r="A170" s="179" t="s">
        <v>194</v>
      </c>
      <c r="B170" s="180">
        <v>907</v>
      </c>
      <c r="C170" s="163">
        <v>7</v>
      </c>
      <c r="D170" s="163">
        <v>2</v>
      </c>
      <c r="E170" s="140" t="s">
        <v>248</v>
      </c>
      <c r="F170" s="141" t="s">
        <v>195</v>
      </c>
      <c r="G170" s="159">
        <v>51798.618000000002</v>
      </c>
    </row>
    <row r="171" spans="1:7" ht="31.5" x14ac:dyDescent="0.25">
      <c r="A171" s="179" t="s">
        <v>210</v>
      </c>
      <c r="B171" s="180">
        <v>907</v>
      </c>
      <c r="C171" s="163">
        <v>7</v>
      </c>
      <c r="D171" s="163">
        <v>2</v>
      </c>
      <c r="E171" s="140" t="s">
        <v>249</v>
      </c>
      <c r="F171" s="141" t="s">
        <v>187</v>
      </c>
      <c r="G171" s="159">
        <v>0</v>
      </c>
    </row>
    <row r="172" spans="1:7" ht="31.5" x14ac:dyDescent="0.25">
      <c r="A172" s="179" t="s">
        <v>194</v>
      </c>
      <c r="B172" s="180">
        <v>907</v>
      </c>
      <c r="C172" s="163">
        <v>7</v>
      </c>
      <c r="D172" s="163">
        <v>2</v>
      </c>
      <c r="E172" s="140" t="s">
        <v>249</v>
      </c>
      <c r="F172" s="141" t="s">
        <v>195</v>
      </c>
      <c r="G172" s="159">
        <v>0</v>
      </c>
    </row>
    <row r="173" spans="1:7" ht="93" customHeight="1" x14ac:dyDescent="0.25">
      <c r="A173" s="179" t="s">
        <v>212</v>
      </c>
      <c r="B173" s="180">
        <v>907</v>
      </c>
      <c r="C173" s="163">
        <v>7</v>
      </c>
      <c r="D173" s="163">
        <v>2</v>
      </c>
      <c r="E173" s="140" t="s">
        <v>250</v>
      </c>
      <c r="F173" s="141" t="s">
        <v>187</v>
      </c>
      <c r="G173" s="159">
        <v>112.65224000000001</v>
      </c>
    </row>
    <row r="174" spans="1:7" ht="31.5" x14ac:dyDescent="0.25">
      <c r="A174" s="179" t="s">
        <v>194</v>
      </c>
      <c r="B174" s="180">
        <v>907</v>
      </c>
      <c r="C174" s="163">
        <v>7</v>
      </c>
      <c r="D174" s="163">
        <v>2</v>
      </c>
      <c r="E174" s="140" t="s">
        <v>250</v>
      </c>
      <c r="F174" s="141" t="s">
        <v>195</v>
      </c>
      <c r="G174" s="159">
        <v>112.65224000000001</v>
      </c>
    </row>
    <row r="175" spans="1:7" ht="15" customHeight="1" x14ac:dyDescent="0.25">
      <c r="A175" s="179" t="s">
        <v>214</v>
      </c>
      <c r="B175" s="180">
        <v>907</v>
      </c>
      <c r="C175" s="163">
        <v>7</v>
      </c>
      <c r="D175" s="163">
        <v>2</v>
      </c>
      <c r="E175" s="140" t="s">
        <v>251</v>
      </c>
      <c r="F175" s="141" t="s">
        <v>187</v>
      </c>
      <c r="G175" s="159">
        <v>5591.9849999999997</v>
      </c>
    </row>
    <row r="176" spans="1:7" ht="31.5" x14ac:dyDescent="0.25">
      <c r="A176" s="179" t="s">
        <v>194</v>
      </c>
      <c r="B176" s="180">
        <v>907</v>
      </c>
      <c r="C176" s="163">
        <v>7</v>
      </c>
      <c r="D176" s="163">
        <v>2</v>
      </c>
      <c r="E176" s="140" t="s">
        <v>251</v>
      </c>
      <c r="F176" s="141" t="s">
        <v>195</v>
      </c>
      <c r="G176" s="159">
        <v>5591.9849999999997</v>
      </c>
    </row>
    <row r="177" spans="1:7" ht="47.25" x14ac:dyDescent="0.25">
      <c r="A177" s="179" t="s">
        <v>252</v>
      </c>
      <c r="B177" s="180">
        <v>907</v>
      </c>
      <c r="C177" s="163">
        <v>7</v>
      </c>
      <c r="D177" s="163">
        <v>2</v>
      </c>
      <c r="E177" s="140" t="s">
        <v>253</v>
      </c>
      <c r="F177" s="141" t="s">
        <v>187</v>
      </c>
      <c r="G177" s="159">
        <v>5000</v>
      </c>
    </row>
    <row r="178" spans="1:7" ht="31.5" x14ac:dyDescent="0.25">
      <c r="A178" s="179" t="s">
        <v>194</v>
      </c>
      <c r="B178" s="180">
        <v>907</v>
      </c>
      <c r="C178" s="163">
        <v>7</v>
      </c>
      <c r="D178" s="163">
        <v>2</v>
      </c>
      <c r="E178" s="140" t="s">
        <v>253</v>
      </c>
      <c r="F178" s="141" t="s">
        <v>195</v>
      </c>
      <c r="G178" s="159">
        <v>5000</v>
      </c>
    </row>
    <row r="179" spans="1:7" ht="94.5" x14ac:dyDescent="0.25">
      <c r="A179" s="179" t="s">
        <v>254</v>
      </c>
      <c r="B179" s="180">
        <v>907</v>
      </c>
      <c r="C179" s="163">
        <v>7</v>
      </c>
      <c r="D179" s="163">
        <v>2</v>
      </c>
      <c r="E179" s="140" t="s">
        <v>255</v>
      </c>
      <c r="F179" s="141" t="s">
        <v>187</v>
      </c>
      <c r="G179" s="159">
        <v>3846.4</v>
      </c>
    </row>
    <row r="180" spans="1:7" ht="31.5" x14ac:dyDescent="0.25">
      <c r="A180" s="179" t="s">
        <v>194</v>
      </c>
      <c r="B180" s="180">
        <v>907</v>
      </c>
      <c r="C180" s="163">
        <v>7</v>
      </c>
      <c r="D180" s="163">
        <v>2</v>
      </c>
      <c r="E180" s="140" t="s">
        <v>255</v>
      </c>
      <c r="F180" s="141" t="s">
        <v>195</v>
      </c>
      <c r="G180" s="159">
        <v>3846.4</v>
      </c>
    </row>
    <row r="181" spans="1:7" ht="47.25" x14ac:dyDescent="0.25">
      <c r="A181" s="179" t="s">
        <v>256</v>
      </c>
      <c r="B181" s="180">
        <v>907</v>
      </c>
      <c r="C181" s="163">
        <v>7</v>
      </c>
      <c r="D181" s="163">
        <v>2</v>
      </c>
      <c r="E181" s="140" t="s">
        <v>257</v>
      </c>
      <c r="F181" s="141" t="s">
        <v>187</v>
      </c>
      <c r="G181" s="159">
        <v>6970</v>
      </c>
    </row>
    <row r="182" spans="1:7" ht="31.5" x14ac:dyDescent="0.25">
      <c r="A182" s="179" t="s">
        <v>194</v>
      </c>
      <c r="B182" s="180">
        <v>907</v>
      </c>
      <c r="C182" s="163">
        <v>7</v>
      </c>
      <c r="D182" s="163">
        <v>2</v>
      </c>
      <c r="E182" s="140" t="s">
        <v>257</v>
      </c>
      <c r="F182" s="141" t="s">
        <v>195</v>
      </c>
      <c r="G182" s="159">
        <v>6970</v>
      </c>
    </row>
    <row r="183" spans="1:7" ht="63" x14ac:dyDescent="0.25">
      <c r="A183" s="179" t="s">
        <v>216</v>
      </c>
      <c r="B183" s="180">
        <v>907</v>
      </c>
      <c r="C183" s="163">
        <v>7</v>
      </c>
      <c r="D183" s="163">
        <v>2</v>
      </c>
      <c r="E183" s="140" t="s">
        <v>258</v>
      </c>
      <c r="F183" s="141" t="s">
        <v>187</v>
      </c>
      <c r="G183" s="159">
        <v>0</v>
      </c>
    </row>
    <row r="184" spans="1:7" ht="31.5" x14ac:dyDescent="0.25">
      <c r="A184" s="179" t="s">
        <v>194</v>
      </c>
      <c r="B184" s="180">
        <v>907</v>
      </c>
      <c r="C184" s="163">
        <v>7</v>
      </c>
      <c r="D184" s="163">
        <v>2</v>
      </c>
      <c r="E184" s="140" t="s">
        <v>258</v>
      </c>
      <c r="F184" s="141" t="s">
        <v>195</v>
      </c>
      <c r="G184" s="159">
        <v>0</v>
      </c>
    </row>
    <row r="185" spans="1:7" ht="47.25" x14ac:dyDescent="0.25">
      <c r="A185" s="179" t="s">
        <v>259</v>
      </c>
      <c r="B185" s="180">
        <v>907</v>
      </c>
      <c r="C185" s="163">
        <v>7</v>
      </c>
      <c r="D185" s="163">
        <v>2</v>
      </c>
      <c r="E185" s="140" t="s">
        <v>260</v>
      </c>
      <c r="F185" s="141" t="s">
        <v>187</v>
      </c>
      <c r="G185" s="159">
        <v>3189.5</v>
      </c>
    </row>
    <row r="186" spans="1:7" ht="31.5" x14ac:dyDescent="0.25">
      <c r="A186" s="179" t="s">
        <v>194</v>
      </c>
      <c r="B186" s="180">
        <v>907</v>
      </c>
      <c r="C186" s="163">
        <v>7</v>
      </c>
      <c r="D186" s="163">
        <v>2</v>
      </c>
      <c r="E186" s="140" t="s">
        <v>260</v>
      </c>
      <c r="F186" s="141" t="s">
        <v>195</v>
      </c>
      <c r="G186" s="159">
        <v>3189.5</v>
      </c>
    </row>
    <row r="187" spans="1:7" ht="47.25" x14ac:dyDescent="0.25">
      <c r="A187" s="179" t="s">
        <v>261</v>
      </c>
      <c r="B187" s="180">
        <v>907</v>
      </c>
      <c r="C187" s="163">
        <v>7</v>
      </c>
      <c r="D187" s="163">
        <v>2</v>
      </c>
      <c r="E187" s="140" t="s">
        <v>262</v>
      </c>
      <c r="F187" s="141" t="s">
        <v>187</v>
      </c>
      <c r="G187" s="159">
        <v>12827.7</v>
      </c>
    </row>
    <row r="188" spans="1:7" ht="31.5" x14ac:dyDescent="0.25">
      <c r="A188" s="179" t="s">
        <v>194</v>
      </c>
      <c r="B188" s="180">
        <v>907</v>
      </c>
      <c r="C188" s="163">
        <v>7</v>
      </c>
      <c r="D188" s="163">
        <v>2</v>
      </c>
      <c r="E188" s="140" t="s">
        <v>262</v>
      </c>
      <c r="F188" s="141" t="s">
        <v>195</v>
      </c>
      <c r="G188" s="159">
        <v>12271.787</v>
      </c>
    </row>
    <row r="189" spans="1:7" x14ac:dyDescent="0.25">
      <c r="A189" s="179" t="s">
        <v>243</v>
      </c>
      <c r="B189" s="180">
        <v>907</v>
      </c>
      <c r="C189" s="163">
        <v>7</v>
      </c>
      <c r="D189" s="163">
        <v>2</v>
      </c>
      <c r="E189" s="140" t="s">
        <v>262</v>
      </c>
      <c r="F189" s="141" t="s">
        <v>244</v>
      </c>
      <c r="G189" s="159">
        <v>555.91300000000001</v>
      </c>
    </row>
    <row r="190" spans="1:7" x14ac:dyDescent="0.25">
      <c r="A190" s="179" t="s">
        <v>272</v>
      </c>
      <c r="B190" s="180">
        <v>907</v>
      </c>
      <c r="C190" s="163">
        <v>7</v>
      </c>
      <c r="D190" s="163">
        <v>2</v>
      </c>
      <c r="E190" s="140" t="s">
        <v>273</v>
      </c>
      <c r="F190" s="141" t="s">
        <v>187</v>
      </c>
      <c r="G190" s="159">
        <v>6745.1</v>
      </c>
    </row>
    <row r="191" spans="1:7" ht="47.25" x14ac:dyDescent="0.25">
      <c r="A191" s="179" t="s">
        <v>274</v>
      </c>
      <c r="B191" s="180">
        <v>907</v>
      </c>
      <c r="C191" s="163">
        <v>7</v>
      </c>
      <c r="D191" s="163">
        <v>2</v>
      </c>
      <c r="E191" s="140" t="s">
        <v>275</v>
      </c>
      <c r="F191" s="141" t="s">
        <v>187</v>
      </c>
      <c r="G191" s="159">
        <v>6745.1</v>
      </c>
    </row>
    <row r="192" spans="1:7" ht="31.5" x14ac:dyDescent="0.25">
      <c r="A192" s="179" t="s">
        <v>194</v>
      </c>
      <c r="B192" s="180">
        <v>907</v>
      </c>
      <c r="C192" s="163">
        <v>7</v>
      </c>
      <c r="D192" s="163">
        <v>2</v>
      </c>
      <c r="E192" s="140" t="s">
        <v>275</v>
      </c>
      <c r="F192" s="141" t="s">
        <v>195</v>
      </c>
      <c r="G192" s="159">
        <v>6745.1</v>
      </c>
    </row>
    <row r="193" spans="1:7" ht="31.5" x14ac:dyDescent="0.25">
      <c r="A193" s="179" t="s">
        <v>276</v>
      </c>
      <c r="B193" s="180">
        <v>907</v>
      </c>
      <c r="C193" s="163">
        <v>7</v>
      </c>
      <c r="D193" s="163">
        <v>2</v>
      </c>
      <c r="E193" s="140" t="s">
        <v>277</v>
      </c>
      <c r="F193" s="141" t="s">
        <v>187</v>
      </c>
      <c r="G193" s="159">
        <v>9</v>
      </c>
    </row>
    <row r="194" spans="1:7" ht="47.25" x14ac:dyDescent="0.25">
      <c r="A194" s="179" t="s">
        <v>289</v>
      </c>
      <c r="B194" s="180">
        <v>907</v>
      </c>
      <c r="C194" s="163">
        <v>7</v>
      </c>
      <c r="D194" s="163">
        <v>2</v>
      </c>
      <c r="E194" s="140" t="s">
        <v>290</v>
      </c>
      <c r="F194" s="141" t="s">
        <v>187</v>
      </c>
      <c r="G194" s="159">
        <v>9</v>
      </c>
    </row>
    <row r="195" spans="1:7" ht="63" x14ac:dyDescent="0.25">
      <c r="A195" s="179" t="s">
        <v>291</v>
      </c>
      <c r="B195" s="180">
        <v>907</v>
      </c>
      <c r="C195" s="163">
        <v>7</v>
      </c>
      <c r="D195" s="163">
        <v>2</v>
      </c>
      <c r="E195" s="140" t="s">
        <v>292</v>
      </c>
      <c r="F195" s="141" t="s">
        <v>187</v>
      </c>
      <c r="G195" s="159">
        <v>9</v>
      </c>
    </row>
    <row r="196" spans="1:7" x14ac:dyDescent="0.25">
      <c r="A196" s="179" t="s">
        <v>243</v>
      </c>
      <c r="B196" s="180">
        <v>907</v>
      </c>
      <c r="C196" s="163">
        <v>7</v>
      </c>
      <c r="D196" s="163">
        <v>2</v>
      </c>
      <c r="E196" s="140" t="s">
        <v>292</v>
      </c>
      <c r="F196" s="141" t="s">
        <v>244</v>
      </c>
      <c r="G196" s="159">
        <v>9</v>
      </c>
    </row>
    <row r="197" spans="1:7" ht="47.25" x14ac:dyDescent="0.25">
      <c r="A197" s="179" t="s">
        <v>330</v>
      </c>
      <c r="B197" s="180">
        <v>907</v>
      </c>
      <c r="C197" s="163">
        <v>7</v>
      </c>
      <c r="D197" s="163">
        <v>2</v>
      </c>
      <c r="E197" s="140" t="s">
        <v>331</v>
      </c>
      <c r="F197" s="141" t="s">
        <v>187</v>
      </c>
      <c r="G197" s="159">
        <v>178.62700000000001</v>
      </c>
    </row>
    <row r="198" spans="1:7" ht="47.25" x14ac:dyDescent="0.25">
      <c r="A198" s="179" t="s">
        <v>360</v>
      </c>
      <c r="B198" s="180">
        <v>907</v>
      </c>
      <c r="C198" s="163">
        <v>7</v>
      </c>
      <c r="D198" s="163">
        <v>2</v>
      </c>
      <c r="E198" s="140" t="s">
        <v>361</v>
      </c>
      <c r="F198" s="141" t="s">
        <v>187</v>
      </c>
      <c r="G198" s="159">
        <v>178.62700000000001</v>
      </c>
    </row>
    <row r="199" spans="1:7" ht="47.25" x14ac:dyDescent="0.25">
      <c r="A199" s="179" t="s">
        <v>362</v>
      </c>
      <c r="B199" s="180">
        <v>907</v>
      </c>
      <c r="C199" s="163">
        <v>7</v>
      </c>
      <c r="D199" s="163">
        <v>2</v>
      </c>
      <c r="E199" s="140" t="s">
        <v>363</v>
      </c>
      <c r="F199" s="141" t="s">
        <v>187</v>
      </c>
      <c r="G199" s="159">
        <v>178.62700000000001</v>
      </c>
    </row>
    <row r="200" spans="1:7" ht="63" x14ac:dyDescent="0.25">
      <c r="A200" s="179" t="s">
        <v>287</v>
      </c>
      <c r="B200" s="180">
        <v>907</v>
      </c>
      <c r="C200" s="163">
        <v>7</v>
      </c>
      <c r="D200" s="163">
        <v>2</v>
      </c>
      <c r="E200" s="140" t="s">
        <v>364</v>
      </c>
      <c r="F200" s="141" t="s">
        <v>187</v>
      </c>
      <c r="G200" s="159">
        <v>178.62700000000001</v>
      </c>
    </row>
    <row r="201" spans="1:7" ht="31.5" x14ac:dyDescent="0.25">
      <c r="A201" s="179" t="s">
        <v>194</v>
      </c>
      <c r="B201" s="180">
        <v>907</v>
      </c>
      <c r="C201" s="163">
        <v>7</v>
      </c>
      <c r="D201" s="163">
        <v>2</v>
      </c>
      <c r="E201" s="140" t="s">
        <v>364</v>
      </c>
      <c r="F201" s="141" t="s">
        <v>195</v>
      </c>
      <c r="G201" s="159">
        <v>178.62700000000001</v>
      </c>
    </row>
    <row r="202" spans="1:7" x14ac:dyDescent="0.25">
      <c r="A202" s="179" t="s">
        <v>648</v>
      </c>
      <c r="B202" s="180">
        <v>907</v>
      </c>
      <c r="C202" s="163">
        <v>7</v>
      </c>
      <c r="D202" s="163">
        <v>2</v>
      </c>
      <c r="E202" s="140" t="s">
        <v>649</v>
      </c>
      <c r="F202" s="141" t="s">
        <v>187</v>
      </c>
      <c r="G202" s="159">
        <v>300</v>
      </c>
    </row>
    <row r="203" spans="1:7" x14ac:dyDescent="0.25">
      <c r="A203" s="179" t="s">
        <v>675</v>
      </c>
      <c r="B203" s="180">
        <v>907</v>
      </c>
      <c r="C203" s="163">
        <v>7</v>
      </c>
      <c r="D203" s="163">
        <v>2</v>
      </c>
      <c r="E203" s="140" t="s">
        <v>676</v>
      </c>
      <c r="F203" s="141" t="s">
        <v>187</v>
      </c>
      <c r="G203" s="159">
        <v>300</v>
      </c>
    </row>
    <row r="204" spans="1:7" ht="31.5" x14ac:dyDescent="0.25">
      <c r="A204" s="179" t="s">
        <v>677</v>
      </c>
      <c r="B204" s="180">
        <v>907</v>
      </c>
      <c r="C204" s="163">
        <v>7</v>
      </c>
      <c r="D204" s="163">
        <v>2</v>
      </c>
      <c r="E204" s="140" t="s">
        <v>678</v>
      </c>
      <c r="F204" s="141" t="s">
        <v>187</v>
      </c>
      <c r="G204" s="159">
        <v>300</v>
      </c>
    </row>
    <row r="205" spans="1:7" ht="94.5" x14ac:dyDescent="0.25">
      <c r="A205" s="179" t="s">
        <v>233</v>
      </c>
      <c r="B205" s="180">
        <v>907</v>
      </c>
      <c r="C205" s="163">
        <v>7</v>
      </c>
      <c r="D205" s="163">
        <v>2</v>
      </c>
      <c r="E205" s="140" t="s">
        <v>679</v>
      </c>
      <c r="F205" s="141" t="s">
        <v>187</v>
      </c>
      <c r="G205" s="159">
        <v>300</v>
      </c>
    </row>
    <row r="206" spans="1:7" ht="31.5" x14ac:dyDescent="0.25">
      <c r="A206" s="179" t="s">
        <v>194</v>
      </c>
      <c r="B206" s="180">
        <v>907</v>
      </c>
      <c r="C206" s="163">
        <v>7</v>
      </c>
      <c r="D206" s="163">
        <v>2</v>
      </c>
      <c r="E206" s="140" t="s">
        <v>679</v>
      </c>
      <c r="F206" s="141" t="s">
        <v>195</v>
      </c>
      <c r="G206" s="159">
        <v>300</v>
      </c>
    </row>
    <row r="207" spans="1:7" x14ac:dyDescent="0.25">
      <c r="A207" s="179" t="s">
        <v>720</v>
      </c>
      <c r="B207" s="180">
        <v>907</v>
      </c>
      <c r="C207" s="163">
        <v>7</v>
      </c>
      <c r="D207" s="163">
        <v>3</v>
      </c>
      <c r="E207" s="140" t="s">
        <v>187</v>
      </c>
      <c r="F207" s="141" t="s">
        <v>187</v>
      </c>
      <c r="G207" s="159">
        <v>59953.953729999994</v>
      </c>
    </row>
    <row r="208" spans="1:7" ht="31.5" x14ac:dyDescent="0.25">
      <c r="A208" s="179" t="s">
        <v>185</v>
      </c>
      <c r="B208" s="180">
        <v>907</v>
      </c>
      <c r="C208" s="163">
        <v>7</v>
      </c>
      <c r="D208" s="163">
        <v>3</v>
      </c>
      <c r="E208" s="140" t="s">
        <v>186</v>
      </c>
      <c r="F208" s="141" t="s">
        <v>187</v>
      </c>
      <c r="G208" s="159">
        <v>59914.953729999994</v>
      </c>
    </row>
    <row r="209" spans="1:7" ht="31.5" x14ac:dyDescent="0.25">
      <c r="A209" s="179" t="s">
        <v>188</v>
      </c>
      <c r="B209" s="180">
        <v>907</v>
      </c>
      <c r="C209" s="163">
        <v>7</v>
      </c>
      <c r="D209" s="163">
        <v>3</v>
      </c>
      <c r="E209" s="140" t="s">
        <v>189</v>
      </c>
      <c r="F209" s="141" t="s">
        <v>187</v>
      </c>
      <c r="G209" s="159">
        <v>59914.953729999994</v>
      </c>
    </row>
    <row r="210" spans="1:7" ht="31.5" x14ac:dyDescent="0.25">
      <c r="A210" s="179" t="s">
        <v>263</v>
      </c>
      <c r="B210" s="180">
        <v>907</v>
      </c>
      <c r="C210" s="163">
        <v>7</v>
      </c>
      <c r="D210" s="163">
        <v>3</v>
      </c>
      <c r="E210" s="140" t="s">
        <v>264</v>
      </c>
      <c r="F210" s="141" t="s">
        <v>187</v>
      </c>
      <c r="G210" s="159">
        <v>59914.953729999994</v>
      </c>
    </row>
    <row r="211" spans="1:7" ht="31.5" x14ac:dyDescent="0.25">
      <c r="A211" s="179" t="s">
        <v>192</v>
      </c>
      <c r="B211" s="180">
        <v>907</v>
      </c>
      <c r="C211" s="163">
        <v>7</v>
      </c>
      <c r="D211" s="163">
        <v>3</v>
      </c>
      <c r="E211" s="140" t="s">
        <v>265</v>
      </c>
      <c r="F211" s="141" t="s">
        <v>187</v>
      </c>
      <c r="G211" s="159">
        <v>389.44</v>
      </c>
    </row>
    <row r="212" spans="1:7" ht="31.5" x14ac:dyDescent="0.25">
      <c r="A212" s="179" t="s">
        <v>194</v>
      </c>
      <c r="B212" s="180">
        <v>907</v>
      </c>
      <c r="C212" s="163">
        <v>7</v>
      </c>
      <c r="D212" s="163">
        <v>3</v>
      </c>
      <c r="E212" s="140" t="s">
        <v>265</v>
      </c>
      <c r="F212" s="141" t="s">
        <v>195</v>
      </c>
      <c r="G212" s="159">
        <v>389.44</v>
      </c>
    </row>
    <row r="213" spans="1:7" x14ac:dyDescent="0.25">
      <c r="A213" s="179" t="s">
        <v>198</v>
      </c>
      <c r="B213" s="180">
        <v>907</v>
      </c>
      <c r="C213" s="163">
        <v>7</v>
      </c>
      <c r="D213" s="163">
        <v>3</v>
      </c>
      <c r="E213" s="140" t="s">
        <v>266</v>
      </c>
      <c r="F213" s="141" t="s">
        <v>187</v>
      </c>
      <c r="G213" s="159">
        <v>12.15</v>
      </c>
    </row>
    <row r="214" spans="1:7" ht="31.5" x14ac:dyDescent="0.25">
      <c r="A214" s="179" t="s">
        <v>194</v>
      </c>
      <c r="B214" s="180">
        <v>907</v>
      </c>
      <c r="C214" s="163">
        <v>7</v>
      </c>
      <c r="D214" s="163">
        <v>3</v>
      </c>
      <c r="E214" s="140" t="s">
        <v>266</v>
      </c>
      <c r="F214" s="141" t="s">
        <v>195</v>
      </c>
      <c r="G214" s="159">
        <v>12.15</v>
      </c>
    </row>
    <row r="215" spans="1:7" x14ac:dyDescent="0.25">
      <c r="A215" s="179" t="s">
        <v>202</v>
      </c>
      <c r="B215" s="180">
        <v>907</v>
      </c>
      <c r="C215" s="163">
        <v>7</v>
      </c>
      <c r="D215" s="163">
        <v>3</v>
      </c>
      <c r="E215" s="140" t="s">
        <v>268</v>
      </c>
      <c r="F215" s="141" t="s">
        <v>187</v>
      </c>
      <c r="G215" s="159">
        <v>6644.9378099999994</v>
      </c>
    </row>
    <row r="216" spans="1:7" ht="31.5" x14ac:dyDescent="0.25">
      <c r="A216" s="179" t="s">
        <v>194</v>
      </c>
      <c r="B216" s="180">
        <v>907</v>
      </c>
      <c r="C216" s="163">
        <v>7</v>
      </c>
      <c r="D216" s="163">
        <v>3</v>
      </c>
      <c r="E216" s="140" t="s">
        <v>268</v>
      </c>
      <c r="F216" s="141" t="s">
        <v>195</v>
      </c>
      <c r="G216" s="159">
        <v>6577.2642999999998</v>
      </c>
    </row>
    <row r="217" spans="1:7" x14ac:dyDescent="0.25">
      <c r="A217" s="179" t="s">
        <v>204</v>
      </c>
      <c r="B217" s="180">
        <v>907</v>
      </c>
      <c r="C217" s="163">
        <v>7</v>
      </c>
      <c r="D217" s="163">
        <v>3</v>
      </c>
      <c r="E217" s="140" t="s">
        <v>268</v>
      </c>
      <c r="F217" s="141" t="s">
        <v>205</v>
      </c>
      <c r="G217" s="159">
        <v>67.673509999999993</v>
      </c>
    </row>
    <row r="218" spans="1:7" ht="16.5" customHeight="1" x14ac:dyDescent="0.25">
      <c r="A218" s="179" t="s">
        <v>214</v>
      </c>
      <c r="B218" s="180">
        <v>907</v>
      </c>
      <c r="C218" s="163">
        <v>7</v>
      </c>
      <c r="D218" s="163">
        <v>3</v>
      </c>
      <c r="E218" s="140" t="s">
        <v>269</v>
      </c>
      <c r="F218" s="141" t="s">
        <v>187</v>
      </c>
      <c r="G218" s="159">
        <v>182.16</v>
      </c>
    </row>
    <row r="219" spans="1:7" ht="31.5" x14ac:dyDescent="0.25">
      <c r="A219" s="179" t="s">
        <v>194</v>
      </c>
      <c r="B219" s="180">
        <v>907</v>
      </c>
      <c r="C219" s="163">
        <v>7</v>
      </c>
      <c r="D219" s="163">
        <v>3</v>
      </c>
      <c r="E219" s="140" t="s">
        <v>269</v>
      </c>
      <c r="F219" s="141" t="s">
        <v>195</v>
      </c>
      <c r="G219" s="159">
        <v>182.16</v>
      </c>
    </row>
    <row r="220" spans="1:7" ht="139.5" customHeight="1" x14ac:dyDescent="0.25">
      <c r="A220" s="179" t="s">
        <v>270</v>
      </c>
      <c r="B220" s="180">
        <v>907</v>
      </c>
      <c r="C220" s="163">
        <v>7</v>
      </c>
      <c r="D220" s="163">
        <v>3</v>
      </c>
      <c r="E220" s="140" t="s">
        <v>271</v>
      </c>
      <c r="F220" s="141" t="s">
        <v>187</v>
      </c>
      <c r="G220" s="159">
        <v>52686.265920000005</v>
      </c>
    </row>
    <row r="221" spans="1:7" ht="63" x14ac:dyDescent="0.25">
      <c r="A221" s="179" t="s">
        <v>208</v>
      </c>
      <c r="B221" s="180">
        <v>907</v>
      </c>
      <c r="C221" s="163">
        <v>7</v>
      </c>
      <c r="D221" s="163">
        <v>3</v>
      </c>
      <c r="E221" s="140" t="s">
        <v>271</v>
      </c>
      <c r="F221" s="141" t="s">
        <v>209</v>
      </c>
      <c r="G221" s="159">
        <v>52686.265920000005</v>
      </c>
    </row>
    <row r="222" spans="1:7" ht="47.25" x14ac:dyDescent="0.25">
      <c r="A222" s="179" t="s">
        <v>330</v>
      </c>
      <c r="B222" s="180">
        <v>907</v>
      </c>
      <c r="C222" s="163">
        <v>7</v>
      </c>
      <c r="D222" s="163">
        <v>3</v>
      </c>
      <c r="E222" s="140" t="s">
        <v>331</v>
      </c>
      <c r="F222" s="141" t="s">
        <v>187</v>
      </c>
      <c r="G222" s="159">
        <v>39</v>
      </c>
    </row>
    <row r="223" spans="1:7" ht="47.25" x14ac:dyDescent="0.25">
      <c r="A223" s="179" t="s">
        <v>360</v>
      </c>
      <c r="B223" s="180">
        <v>907</v>
      </c>
      <c r="C223" s="163">
        <v>7</v>
      </c>
      <c r="D223" s="163">
        <v>3</v>
      </c>
      <c r="E223" s="140" t="s">
        <v>361</v>
      </c>
      <c r="F223" s="141" t="s">
        <v>187</v>
      </c>
      <c r="G223" s="159">
        <v>39</v>
      </c>
    </row>
    <row r="224" spans="1:7" ht="47.25" x14ac:dyDescent="0.25">
      <c r="A224" s="179" t="s">
        <v>362</v>
      </c>
      <c r="B224" s="180">
        <v>907</v>
      </c>
      <c r="C224" s="163">
        <v>7</v>
      </c>
      <c r="D224" s="163">
        <v>3</v>
      </c>
      <c r="E224" s="140" t="s">
        <v>363</v>
      </c>
      <c r="F224" s="141" t="s">
        <v>187</v>
      </c>
      <c r="G224" s="159">
        <v>39</v>
      </c>
    </row>
    <row r="225" spans="1:7" ht="63" x14ac:dyDescent="0.25">
      <c r="A225" s="179" t="s">
        <v>287</v>
      </c>
      <c r="B225" s="180">
        <v>907</v>
      </c>
      <c r="C225" s="163">
        <v>7</v>
      </c>
      <c r="D225" s="163">
        <v>3</v>
      </c>
      <c r="E225" s="140" t="s">
        <v>364</v>
      </c>
      <c r="F225" s="141" t="s">
        <v>187</v>
      </c>
      <c r="G225" s="159">
        <v>39</v>
      </c>
    </row>
    <row r="226" spans="1:7" ht="31.5" x14ac:dyDescent="0.25">
      <c r="A226" s="179" t="s">
        <v>194</v>
      </c>
      <c r="B226" s="180">
        <v>907</v>
      </c>
      <c r="C226" s="163">
        <v>7</v>
      </c>
      <c r="D226" s="163">
        <v>3</v>
      </c>
      <c r="E226" s="140" t="s">
        <v>364</v>
      </c>
      <c r="F226" s="141" t="s">
        <v>195</v>
      </c>
      <c r="G226" s="159">
        <v>39</v>
      </c>
    </row>
    <row r="227" spans="1:7" ht="31.5" x14ac:dyDescent="0.25">
      <c r="A227" s="179" t="s">
        <v>697</v>
      </c>
      <c r="B227" s="180">
        <v>907</v>
      </c>
      <c r="C227" s="163">
        <v>7</v>
      </c>
      <c r="D227" s="163">
        <v>5</v>
      </c>
      <c r="E227" s="140" t="s">
        <v>187</v>
      </c>
      <c r="F227" s="141" t="s">
        <v>187</v>
      </c>
      <c r="G227" s="159">
        <v>303.39699999999999</v>
      </c>
    </row>
    <row r="228" spans="1:7" ht="31.5" x14ac:dyDescent="0.25">
      <c r="A228" s="179" t="s">
        <v>185</v>
      </c>
      <c r="B228" s="180">
        <v>907</v>
      </c>
      <c r="C228" s="163">
        <v>7</v>
      </c>
      <c r="D228" s="163">
        <v>5</v>
      </c>
      <c r="E228" s="140" t="s">
        <v>186</v>
      </c>
      <c r="F228" s="141" t="s">
        <v>187</v>
      </c>
      <c r="G228" s="159">
        <v>303.39699999999999</v>
      </c>
    </row>
    <row r="229" spans="1:7" ht="31.5" x14ac:dyDescent="0.25">
      <c r="A229" s="179" t="s">
        <v>188</v>
      </c>
      <c r="B229" s="180">
        <v>907</v>
      </c>
      <c r="C229" s="163">
        <v>7</v>
      </c>
      <c r="D229" s="163">
        <v>5</v>
      </c>
      <c r="E229" s="140" t="s">
        <v>189</v>
      </c>
      <c r="F229" s="141" t="s">
        <v>187</v>
      </c>
      <c r="G229" s="159">
        <v>288.947</v>
      </c>
    </row>
    <row r="230" spans="1:7" ht="31.5" x14ac:dyDescent="0.25">
      <c r="A230" s="179" t="s">
        <v>190</v>
      </c>
      <c r="B230" s="180">
        <v>907</v>
      </c>
      <c r="C230" s="163">
        <v>7</v>
      </c>
      <c r="D230" s="163">
        <v>5</v>
      </c>
      <c r="E230" s="140" t="s">
        <v>191</v>
      </c>
      <c r="F230" s="141" t="s">
        <v>187</v>
      </c>
      <c r="G230" s="159">
        <v>98.66</v>
      </c>
    </row>
    <row r="231" spans="1:7" ht="31.5" x14ac:dyDescent="0.25">
      <c r="A231" s="179" t="s">
        <v>200</v>
      </c>
      <c r="B231" s="180">
        <v>907</v>
      </c>
      <c r="C231" s="163">
        <v>7</v>
      </c>
      <c r="D231" s="163">
        <v>5</v>
      </c>
      <c r="E231" s="140" t="s">
        <v>201</v>
      </c>
      <c r="F231" s="141" t="s">
        <v>187</v>
      </c>
      <c r="G231" s="159">
        <v>98.66</v>
      </c>
    </row>
    <row r="232" spans="1:7" ht="31.5" x14ac:dyDescent="0.25">
      <c r="A232" s="179" t="s">
        <v>194</v>
      </c>
      <c r="B232" s="180">
        <v>907</v>
      </c>
      <c r="C232" s="163">
        <v>7</v>
      </c>
      <c r="D232" s="163">
        <v>5</v>
      </c>
      <c r="E232" s="140" t="s">
        <v>201</v>
      </c>
      <c r="F232" s="141" t="s">
        <v>195</v>
      </c>
      <c r="G232" s="159">
        <v>98.66</v>
      </c>
    </row>
    <row r="233" spans="1:7" ht="31.5" x14ac:dyDescent="0.25">
      <c r="A233" s="179" t="s">
        <v>218</v>
      </c>
      <c r="B233" s="180">
        <v>907</v>
      </c>
      <c r="C233" s="163">
        <v>7</v>
      </c>
      <c r="D233" s="163">
        <v>5</v>
      </c>
      <c r="E233" s="140" t="s">
        <v>219</v>
      </c>
      <c r="F233" s="141" t="s">
        <v>187</v>
      </c>
      <c r="G233" s="159">
        <v>183.48500000000001</v>
      </c>
    </row>
    <row r="234" spans="1:7" ht="31.5" x14ac:dyDescent="0.25">
      <c r="A234" s="179" t="s">
        <v>200</v>
      </c>
      <c r="B234" s="180">
        <v>907</v>
      </c>
      <c r="C234" s="163">
        <v>7</v>
      </c>
      <c r="D234" s="163">
        <v>5</v>
      </c>
      <c r="E234" s="140" t="s">
        <v>231</v>
      </c>
      <c r="F234" s="141" t="s">
        <v>187</v>
      </c>
      <c r="G234" s="159">
        <v>183.48500000000001</v>
      </c>
    </row>
    <row r="235" spans="1:7" ht="31.5" x14ac:dyDescent="0.25">
      <c r="A235" s="179" t="s">
        <v>194</v>
      </c>
      <c r="B235" s="180">
        <v>907</v>
      </c>
      <c r="C235" s="163">
        <v>7</v>
      </c>
      <c r="D235" s="163">
        <v>5</v>
      </c>
      <c r="E235" s="140" t="s">
        <v>231</v>
      </c>
      <c r="F235" s="141" t="s">
        <v>195</v>
      </c>
      <c r="G235" s="159">
        <v>183.48500000000001</v>
      </c>
    </row>
    <row r="236" spans="1:7" ht="31.5" x14ac:dyDescent="0.25">
      <c r="A236" s="179" t="s">
        <v>263</v>
      </c>
      <c r="B236" s="180">
        <v>907</v>
      </c>
      <c r="C236" s="163">
        <v>7</v>
      </c>
      <c r="D236" s="163">
        <v>5</v>
      </c>
      <c r="E236" s="140" t="s">
        <v>264</v>
      </c>
      <c r="F236" s="141" t="s">
        <v>187</v>
      </c>
      <c r="G236" s="159">
        <v>6.8019999999999996</v>
      </c>
    </row>
    <row r="237" spans="1:7" ht="31.5" x14ac:dyDescent="0.25">
      <c r="A237" s="179" t="s">
        <v>200</v>
      </c>
      <c r="B237" s="180">
        <v>907</v>
      </c>
      <c r="C237" s="163">
        <v>7</v>
      </c>
      <c r="D237" s="163">
        <v>5</v>
      </c>
      <c r="E237" s="140" t="s">
        <v>267</v>
      </c>
      <c r="F237" s="141" t="s">
        <v>187</v>
      </c>
      <c r="G237" s="159">
        <v>6.8019999999999996</v>
      </c>
    </row>
    <row r="238" spans="1:7" ht="31.5" x14ac:dyDescent="0.25">
      <c r="A238" s="179" t="s">
        <v>194</v>
      </c>
      <c r="B238" s="180">
        <v>907</v>
      </c>
      <c r="C238" s="163">
        <v>7</v>
      </c>
      <c r="D238" s="163">
        <v>5</v>
      </c>
      <c r="E238" s="140" t="s">
        <v>267</v>
      </c>
      <c r="F238" s="141" t="s">
        <v>195</v>
      </c>
      <c r="G238" s="159">
        <v>6.8019999999999996</v>
      </c>
    </row>
    <row r="239" spans="1:7" ht="31.5" x14ac:dyDescent="0.25">
      <c r="A239" s="179" t="s">
        <v>276</v>
      </c>
      <c r="B239" s="180">
        <v>907</v>
      </c>
      <c r="C239" s="163">
        <v>7</v>
      </c>
      <c r="D239" s="163">
        <v>5</v>
      </c>
      <c r="E239" s="140" t="s">
        <v>277</v>
      </c>
      <c r="F239" s="141" t="s">
        <v>187</v>
      </c>
      <c r="G239" s="159">
        <v>14.45</v>
      </c>
    </row>
    <row r="240" spans="1:7" ht="31.5" x14ac:dyDescent="0.25">
      <c r="A240" s="179" t="s">
        <v>278</v>
      </c>
      <c r="B240" s="180">
        <v>907</v>
      </c>
      <c r="C240" s="163">
        <v>7</v>
      </c>
      <c r="D240" s="163">
        <v>5</v>
      </c>
      <c r="E240" s="140" t="s">
        <v>279</v>
      </c>
      <c r="F240" s="141" t="s">
        <v>187</v>
      </c>
      <c r="G240" s="159">
        <v>14.45</v>
      </c>
    </row>
    <row r="241" spans="1:7" ht="31.5" x14ac:dyDescent="0.25">
      <c r="A241" s="179" t="s">
        <v>200</v>
      </c>
      <c r="B241" s="180">
        <v>907</v>
      </c>
      <c r="C241" s="163">
        <v>7</v>
      </c>
      <c r="D241" s="163">
        <v>5</v>
      </c>
      <c r="E241" s="140" t="s">
        <v>280</v>
      </c>
      <c r="F241" s="141" t="s">
        <v>187</v>
      </c>
      <c r="G241" s="159">
        <v>14.45</v>
      </c>
    </row>
    <row r="242" spans="1:7" ht="31.5" x14ac:dyDescent="0.25">
      <c r="A242" s="179" t="s">
        <v>194</v>
      </c>
      <c r="B242" s="180">
        <v>907</v>
      </c>
      <c r="C242" s="163">
        <v>7</v>
      </c>
      <c r="D242" s="163">
        <v>5</v>
      </c>
      <c r="E242" s="140" t="s">
        <v>280</v>
      </c>
      <c r="F242" s="141" t="s">
        <v>195</v>
      </c>
      <c r="G242" s="159">
        <v>14.45</v>
      </c>
    </row>
    <row r="243" spans="1:7" x14ac:dyDescent="0.25">
      <c r="A243" s="179" t="s">
        <v>703</v>
      </c>
      <c r="B243" s="180">
        <v>907</v>
      </c>
      <c r="C243" s="163">
        <v>7</v>
      </c>
      <c r="D243" s="163">
        <v>7</v>
      </c>
      <c r="E243" s="140" t="s">
        <v>187</v>
      </c>
      <c r="F243" s="141" t="s">
        <v>187</v>
      </c>
      <c r="G243" s="159">
        <v>2838.4110000000001</v>
      </c>
    </row>
    <row r="244" spans="1:7" ht="31.5" x14ac:dyDescent="0.25">
      <c r="A244" s="179" t="s">
        <v>185</v>
      </c>
      <c r="B244" s="180">
        <v>907</v>
      </c>
      <c r="C244" s="163">
        <v>7</v>
      </c>
      <c r="D244" s="163">
        <v>7</v>
      </c>
      <c r="E244" s="140" t="s">
        <v>186</v>
      </c>
      <c r="F244" s="141" t="s">
        <v>187</v>
      </c>
      <c r="G244" s="159">
        <v>2838.4110000000001</v>
      </c>
    </row>
    <row r="245" spans="1:7" ht="31.5" x14ac:dyDescent="0.25">
      <c r="A245" s="179" t="s">
        <v>276</v>
      </c>
      <c r="B245" s="180">
        <v>907</v>
      </c>
      <c r="C245" s="163">
        <v>7</v>
      </c>
      <c r="D245" s="163">
        <v>7</v>
      </c>
      <c r="E245" s="140" t="s">
        <v>277</v>
      </c>
      <c r="F245" s="141" t="s">
        <v>187</v>
      </c>
      <c r="G245" s="159">
        <v>2838.4110000000001</v>
      </c>
    </row>
    <row r="246" spans="1:7" ht="31.5" x14ac:dyDescent="0.25">
      <c r="A246" s="179" t="s">
        <v>293</v>
      </c>
      <c r="B246" s="180">
        <v>907</v>
      </c>
      <c r="C246" s="163">
        <v>7</v>
      </c>
      <c r="D246" s="163">
        <v>7</v>
      </c>
      <c r="E246" s="140" t="s">
        <v>294</v>
      </c>
      <c r="F246" s="141" t="s">
        <v>187</v>
      </c>
      <c r="G246" s="159">
        <v>2838.4110000000001</v>
      </c>
    </row>
    <row r="247" spans="1:7" x14ac:dyDescent="0.25">
      <c r="A247" s="179" t="s">
        <v>198</v>
      </c>
      <c r="B247" s="180">
        <v>907</v>
      </c>
      <c r="C247" s="163">
        <v>7</v>
      </c>
      <c r="D247" s="163">
        <v>7</v>
      </c>
      <c r="E247" s="140" t="s">
        <v>295</v>
      </c>
      <c r="F247" s="141" t="s">
        <v>187</v>
      </c>
      <c r="G247" s="159">
        <v>408.411</v>
      </c>
    </row>
    <row r="248" spans="1:7" ht="31.5" x14ac:dyDescent="0.25">
      <c r="A248" s="179" t="s">
        <v>194</v>
      </c>
      <c r="B248" s="180">
        <v>907</v>
      </c>
      <c r="C248" s="163">
        <v>7</v>
      </c>
      <c r="D248" s="163">
        <v>7</v>
      </c>
      <c r="E248" s="140" t="s">
        <v>295</v>
      </c>
      <c r="F248" s="141" t="s">
        <v>195</v>
      </c>
      <c r="G248" s="159">
        <v>408.411</v>
      </c>
    </row>
    <row r="249" spans="1:7" ht="60" customHeight="1" x14ac:dyDescent="0.25">
      <c r="A249" s="179" t="s">
        <v>296</v>
      </c>
      <c r="B249" s="180">
        <v>907</v>
      </c>
      <c r="C249" s="163">
        <v>7</v>
      </c>
      <c r="D249" s="163">
        <v>7</v>
      </c>
      <c r="E249" s="140" t="s">
        <v>297</v>
      </c>
      <c r="F249" s="141" t="s">
        <v>187</v>
      </c>
      <c r="G249" s="159">
        <v>2430</v>
      </c>
    </row>
    <row r="250" spans="1:7" ht="31.5" x14ac:dyDescent="0.25">
      <c r="A250" s="179" t="s">
        <v>194</v>
      </c>
      <c r="B250" s="180">
        <v>907</v>
      </c>
      <c r="C250" s="163">
        <v>7</v>
      </c>
      <c r="D250" s="163">
        <v>7</v>
      </c>
      <c r="E250" s="140" t="s">
        <v>297</v>
      </c>
      <c r="F250" s="141" t="s">
        <v>195</v>
      </c>
      <c r="G250" s="159">
        <v>2430</v>
      </c>
    </row>
    <row r="251" spans="1:7" x14ac:dyDescent="0.25">
      <c r="A251" s="179" t="s">
        <v>708</v>
      </c>
      <c r="B251" s="180">
        <v>907</v>
      </c>
      <c r="C251" s="163">
        <v>7</v>
      </c>
      <c r="D251" s="163">
        <v>9</v>
      </c>
      <c r="E251" s="140" t="s">
        <v>187</v>
      </c>
      <c r="F251" s="141" t="s">
        <v>187</v>
      </c>
      <c r="G251" s="159">
        <v>19297.85727</v>
      </c>
    </row>
    <row r="252" spans="1:7" ht="31.5" x14ac:dyDescent="0.25">
      <c r="A252" s="179" t="s">
        <v>185</v>
      </c>
      <c r="B252" s="180">
        <v>907</v>
      </c>
      <c r="C252" s="163">
        <v>7</v>
      </c>
      <c r="D252" s="163">
        <v>9</v>
      </c>
      <c r="E252" s="140" t="s">
        <v>186</v>
      </c>
      <c r="F252" s="141" t="s">
        <v>187</v>
      </c>
      <c r="G252" s="159">
        <v>19244.807270000001</v>
      </c>
    </row>
    <row r="253" spans="1:7" ht="31.5" x14ac:dyDescent="0.25">
      <c r="A253" s="179" t="s">
        <v>276</v>
      </c>
      <c r="B253" s="180">
        <v>907</v>
      </c>
      <c r="C253" s="163">
        <v>7</v>
      </c>
      <c r="D253" s="163">
        <v>9</v>
      </c>
      <c r="E253" s="140" t="s">
        <v>277</v>
      </c>
      <c r="F253" s="141" t="s">
        <v>187</v>
      </c>
      <c r="G253" s="159">
        <v>19244.807270000001</v>
      </c>
    </row>
    <row r="254" spans="1:7" ht="31.5" x14ac:dyDescent="0.25">
      <c r="A254" s="179" t="s">
        <v>278</v>
      </c>
      <c r="B254" s="180">
        <v>907</v>
      </c>
      <c r="C254" s="163">
        <v>7</v>
      </c>
      <c r="D254" s="163">
        <v>9</v>
      </c>
      <c r="E254" s="140" t="s">
        <v>279</v>
      </c>
      <c r="F254" s="141" t="s">
        <v>187</v>
      </c>
      <c r="G254" s="159">
        <v>17824.807270000001</v>
      </c>
    </row>
    <row r="255" spans="1:7" ht="31.5" x14ac:dyDescent="0.25">
      <c r="A255" s="179" t="s">
        <v>281</v>
      </c>
      <c r="B255" s="180">
        <v>907</v>
      </c>
      <c r="C255" s="163">
        <v>7</v>
      </c>
      <c r="D255" s="163">
        <v>9</v>
      </c>
      <c r="E255" s="140" t="s">
        <v>282</v>
      </c>
      <c r="F255" s="141" t="s">
        <v>187</v>
      </c>
      <c r="G255" s="159">
        <v>715.31227000000001</v>
      </c>
    </row>
    <row r="256" spans="1:7" ht="31.5" x14ac:dyDescent="0.25">
      <c r="A256" s="179" t="s">
        <v>194</v>
      </c>
      <c r="B256" s="180">
        <v>907</v>
      </c>
      <c r="C256" s="163">
        <v>7</v>
      </c>
      <c r="D256" s="163">
        <v>9</v>
      </c>
      <c r="E256" s="140" t="s">
        <v>282</v>
      </c>
      <c r="F256" s="141" t="s">
        <v>195</v>
      </c>
      <c r="G256" s="159">
        <v>712.58299999999997</v>
      </c>
    </row>
    <row r="257" spans="1:7" x14ac:dyDescent="0.25">
      <c r="A257" s="179" t="s">
        <v>204</v>
      </c>
      <c r="B257" s="180">
        <v>907</v>
      </c>
      <c r="C257" s="163">
        <v>7</v>
      </c>
      <c r="D257" s="163">
        <v>9</v>
      </c>
      <c r="E257" s="140" t="s">
        <v>282</v>
      </c>
      <c r="F257" s="141" t="s">
        <v>205</v>
      </c>
      <c r="G257" s="159">
        <v>2.7292700000000001</v>
      </c>
    </row>
    <row r="258" spans="1:7" x14ac:dyDescent="0.25">
      <c r="A258" s="179" t="s">
        <v>202</v>
      </c>
      <c r="B258" s="180">
        <v>907</v>
      </c>
      <c r="C258" s="163">
        <v>7</v>
      </c>
      <c r="D258" s="163">
        <v>9</v>
      </c>
      <c r="E258" s="140" t="s">
        <v>283</v>
      </c>
      <c r="F258" s="141" t="s">
        <v>187</v>
      </c>
      <c r="G258" s="159">
        <v>149.51</v>
      </c>
    </row>
    <row r="259" spans="1:7" ht="31.5" x14ac:dyDescent="0.25">
      <c r="A259" s="179" t="s">
        <v>194</v>
      </c>
      <c r="B259" s="180">
        <v>907</v>
      </c>
      <c r="C259" s="163">
        <v>7</v>
      </c>
      <c r="D259" s="163">
        <v>9</v>
      </c>
      <c r="E259" s="140" t="s">
        <v>283</v>
      </c>
      <c r="F259" s="141" t="s">
        <v>195</v>
      </c>
      <c r="G259" s="159">
        <v>149.51</v>
      </c>
    </row>
    <row r="260" spans="1:7" ht="141" customHeight="1" x14ac:dyDescent="0.25">
      <c r="A260" s="179" t="s">
        <v>270</v>
      </c>
      <c r="B260" s="180">
        <v>907</v>
      </c>
      <c r="C260" s="163">
        <v>7</v>
      </c>
      <c r="D260" s="163">
        <v>9</v>
      </c>
      <c r="E260" s="140" t="s">
        <v>284</v>
      </c>
      <c r="F260" s="141" t="s">
        <v>187</v>
      </c>
      <c r="G260" s="159">
        <v>16959.985000000001</v>
      </c>
    </row>
    <row r="261" spans="1:7" ht="63" x14ac:dyDescent="0.25">
      <c r="A261" s="179" t="s">
        <v>208</v>
      </c>
      <c r="B261" s="180">
        <v>907</v>
      </c>
      <c r="C261" s="163">
        <v>7</v>
      </c>
      <c r="D261" s="163">
        <v>9</v>
      </c>
      <c r="E261" s="140" t="s">
        <v>284</v>
      </c>
      <c r="F261" s="141" t="s">
        <v>209</v>
      </c>
      <c r="G261" s="159">
        <v>16959.985000000001</v>
      </c>
    </row>
    <row r="262" spans="1:7" ht="31.5" x14ac:dyDescent="0.25">
      <c r="A262" s="179" t="s">
        <v>285</v>
      </c>
      <c r="B262" s="180">
        <v>907</v>
      </c>
      <c r="C262" s="163">
        <v>7</v>
      </c>
      <c r="D262" s="163">
        <v>9</v>
      </c>
      <c r="E262" s="140" t="s">
        <v>286</v>
      </c>
      <c r="F262" s="141" t="s">
        <v>187</v>
      </c>
      <c r="G262" s="159">
        <v>10</v>
      </c>
    </row>
    <row r="263" spans="1:7" ht="63" x14ac:dyDescent="0.25">
      <c r="A263" s="179" t="s">
        <v>287</v>
      </c>
      <c r="B263" s="180">
        <v>907</v>
      </c>
      <c r="C263" s="163">
        <v>7</v>
      </c>
      <c r="D263" s="163">
        <v>9</v>
      </c>
      <c r="E263" s="140" t="s">
        <v>288</v>
      </c>
      <c r="F263" s="141" t="s">
        <v>187</v>
      </c>
      <c r="G263" s="159">
        <v>10</v>
      </c>
    </row>
    <row r="264" spans="1:7" ht="31.5" x14ac:dyDescent="0.25">
      <c r="A264" s="179" t="s">
        <v>194</v>
      </c>
      <c r="B264" s="180">
        <v>907</v>
      </c>
      <c r="C264" s="163">
        <v>7</v>
      </c>
      <c r="D264" s="163">
        <v>9</v>
      </c>
      <c r="E264" s="140" t="s">
        <v>288</v>
      </c>
      <c r="F264" s="141" t="s">
        <v>195</v>
      </c>
      <c r="G264" s="159">
        <v>10</v>
      </c>
    </row>
    <row r="265" spans="1:7" ht="47.25" x14ac:dyDescent="0.25">
      <c r="A265" s="179" t="s">
        <v>289</v>
      </c>
      <c r="B265" s="180">
        <v>907</v>
      </c>
      <c r="C265" s="163">
        <v>7</v>
      </c>
      <c r="D265" s="163">
        <v>9</v>
      </c>
      <c r="E265" s="140" t="s">
        <v>290</v>
      </c>
      <c r="F265" s="141" t="s">
        <v>187</v>
      </c>
      <c r="G265" s="159">
        <v>1410</v>
      </c>
    </row>
    <row r="266" spans="1:7" ht="63" x14ac:dyDescent="0.25">
      <c r="A266" s="179" t="s">
        <v>291</v>
      </c>
      <c r="B266" s="180">
        <v>907</v>
      </c>
      <c r="C266" s="163">
        <v>7</v>
      </c>
      <c r="D266" s="163">
        <v>9</v>
      </c>
      <c r="E266" s="140" t="s">
        <v>292</v>
      </c>
      <c r="F266" s="141" t="s">
        <v>187</v>
      </c>
      <c r="G266" s="159">
        <v>1410</v>
      </c>
    </row>
    <row r="267" spans="1:7" ht="31.5" x14ac:dyDescent="0.25">
      <c r="A267" s="179" t="s">
        <v>194</v>
      </c>
      <c r="B267" s="180">
        <v>907</v>
      </c>
      <c r="C267" s="163">
        <v>7</v>
      </c>
      <c r="D267" s="163">
        <v>9</v>
      </c>
      <c r="E267" s="140" t="s">
        <v>292</v>
      </c>
      <c r="F267" s="141" t="s">
        <v>195</v>
      </c>
      <c r="G267" s="159">
        <v>1380</v>
      </c>
    </row>
    <row r="268" spans="1:7" x14ac:dyDescent="0.25">
      <c r="A268" s="179" t="s">
        <v>243</v>
      </c>
      <c r="B268" s="180">
        <v>907</v>
      </c>
      <c r="C268" s="163">
        <v>7</v>
      </c>
      <c r="D268" s="163">
        <v>9</v>
      </c>
      <c r="E268" s="140" t="s">
        <v>292</v>
      </c>
      <c r="F268" s="141" t="s">
        <v>244</v>
      </c>
      <c r="G268" s="159">
        <v>30</v>
      </c>
    </row>
    <row r="269" spans="1:7" ht="47.25" x14ac:dyDescent="0.25">
      <c r="A269" s="179" t="s">
        <v>330</v>
      </c>
      <c r="B269" s="180">
        <v>907</v>
      </c>
      <c r="C269" s="163">
        <v>7</v>
      </c>
      <c r="D269" s="163">
        <v>9</v>
      </c>
      <c r="E269" s="140" t="s">
        <v>331</v>
      </c>
      <c r="F269" s="141" t="s">
        <v>187</v>
      </c>
      <c r="G269" s="159">
        <v>15.7</v>
      </c>
    </row>
    <row r="270" spans="1:7" ht="47.25" x14ac:dyDescent="0.25">
      <c r="A270" s="179" t="s">
        <v>360</v>
      </c>
      <c r="B270" s="180">
        <v>907</v>
      </c>
      <c r="C270" s="163">
        <v>7</v>
      </c>
      <c r="D270" s="163">
        <v>9</v>
      </c>
      <c r="E270" s="140" t="s">
        <v>361</v>
      </c>
      <c r="F270" s="141" t="s">
        <v>187</v>
      </c>
      <c r="G270" s="159">
        <v>15.7</v>
      </c>
    </row>
    <row r="271" spans="1:7" ht="47.25" x14ac:dyDescent="0.25">
      <c r="A271" s="179" t="s">
        <v>362</v>
      </c>
      <c r="B271" s="180">
        <v>907</v>
      </c>
      <c r="C271" s="163">
        <v>7</v>
      </c>
      <c r="D271" s="163">
        <v>9</v>
      </c>
      <c r="E271" s="140" t="s">
        <v>363</v>
      </c>
      <c r="F271" s="141" t="s">
        <v>187</v>
      </c>
      <c r="G271" s="159">
        <v>15.7</v>
      </c>
    </row>
    <row r="272" spans="1:7" ht="63" x14ac:dyDescent="0.25">
      <c r="A272" s="179" t="s">
        <v>287</v>
      </c>
      <c r="B272" s="180">
        <v>907</v>
      </c>
      <c r="C272" s="163">
        <v>7</v>
      </c>
      <c r="D272" s="163">
        <v>9</v>
      </c>
      <c r="E272" s="140" t="s">
        <v>364</v>
      </c>
      <c r="F272" s="141" t="s">
        <v>187</v>
      </c>
      <c r="G272" s="159">
        <v>15.7</v>
      </c>
    </row>
    <row r="273" spans="1:7" ht="31.5" x14ac:dyDescent="0.25">
      <c r="A273" s="179" t="s">
        <v>194</v>
      </c>
      <c r="B273" s="180">
        <v>907</v>
      </c>
      <c r="C273" s="163">
        <v>7</v>
      </c>
      <c r="D273" s="163">
        <v>9</v>
      </c>
      <c r="E273" s="140" t="s">
        <v>364</v>
      </c>
      <c r="F273" s="141" t="s">
        <v>195</v>
      </c>
      <c r="G273" s="159">
        <v>15.7</v>
      </c>
    </row>
    <row r="274" spans="1:7" ht="31.5" x14ac:dyDescent="0.25">
      <c r="A274" s="179" t="s">
        <v>513</v>
      </c>
      <c r="B274" s="180">
        <v>907</v>
      </c>
      <c r="C274" s="163">
        <v>7</v>
      </c>
      <c r="D274" s="163">
        <v>9</v>
      </c>
      <c r="E274" s="140" t="s">
        <v>514</v>
      </c>
      <c r="F274" s="141" t="s">
        <v>187</v>
      </c>
      <c r="G274" s="159">
        <v>37.35</v>
      </c>
    </row>
    <row r="275" spans="1:7" ht="31.5" x14ac:dyDescent="0.25">
      <c r="A275" s="179" t="s">
        <v>515</v>
      </c>
      <c r="B275" s="180">
        <v>907</v>
      </c>
      <c r="C275" s="163">
        <v>7</v>
      </c>
      <c r="D275" s="163">
        <v>9</v>
      </c>
      <c r="E275" s="140" t="s">
        <v>516</v>
      </c>
      <c r="F275" s="141" t="s">
        <v>187</v>
      </c>
      <c r="G275" s="159">
        <v>37.35</v>
      </c>
    </row>
    <row r="276" spans="1:7" ht="30.75" customHeight="1" x14ac:dyDescent="0.25">
      <c r="A276" s="179" t="s">
        <v>517</v>
      </c>
      <c r="B276" s="180">
        <v>907</v>
      </c>
      <c r="C276" s="163">
        <v>7</v>
      </c>
      <c r="D276" s="163">
        <v>9</v>
      </c>
      <c r="E276" s="140" t="s">
        <v>518</v>
      </c>
      <c r="F276" s="141" t="s">
        <v>187</v>
      </c>
      <c r="G276" s="159">
        <v>37.35</v>
      </c>
    </row>
    <row r="277" spans="1:7" ht="47.25" x14ac:dyDescent="0.25">
      <c r="A277" s="179" t="s">
        <v>519</v>
      </c>
      <c r="B277" s="180">
        <v>907</v>
      </c>
      <c r="C277" s="163">
        <v>7</v>
      </c>
      <c r="D277" s="163">
        <v>9</v>
      </c>
      <c r="E277" s="140" t="s">
        <v>520</v>
      </c>
      <c r="F277" s="141" t="s">
        <v>187</v>
      </c>
      <c r="G277" s="159">
        <v>37.35</v>
      </c>
    </row>
    <row r="278" spans="1:7" ht="31.5" x14ac:dyDescent="0.25">
      <c r="A278" s="179" t="s">
        <v>194</v>
      </c>
      <c r="B278" s="180">
        <v>907</v>
      </c>
      <c r="C278" s="163">
        <v>7</v>
      </c>
      <c r="D278" s="163">
        <v>9</v>
      </c>
      <c r="E278" s="140" t="s">
        <v>520</v>
      </c>
      <c r="F278" s="141" t="s">
        <v>195</v>
      </c>
      <c r="G278" s="159">
        <v>37.35</v>
      </c>
    </row>
    <row r="279" spans="1:7" x14ac:dyDescent="0.25">
      <c r="A279" s="179" t="s">
        <v>790</v>
      </c>
      <c r="B279" s="180">
        <v>907</v>
      </c>
      <c r="C279" s="163">
        <v>10</v>
      </c>
      <c r="D279" s="163">
        <v>0</v>
      </c>
      <c r="E279" s="140" t="s">
        <v>187</v>
      </c>
      <c r="F279" s="141" t="s">
        <v>187</v>
      </c>
      <c r="G279" s="159">
        <v>14640.5</v>
      </c>
    </row>
    <row r="280" spans="1:7" x14ac:dyDescent="0.25">
      <c r="A280" s="179" t="s">
        <v>739</v>
      </c>
      <c r="B280" s="180">
        <v>907</v>
      </c>
      <c r="C280" s="163">
        <v>10</v>
      </c>
      <c r="D280" s="163">
        <v>4</v>
      </c>
      <c r="E280" s="140" t="s">
        <v>187</v>
      </c>
      <c r="F280" s="141" t="s">
        <v>187</v>
      </c>
      <c r="G280" s="159">
        <v>14640.5</v>
      </c>
    </row>
    <row r="281" spans="1:7" ht="31.5" x14ac:dyDescent="0.25">
      <c r="A281" s="179" t="s">
        <v>185</v>
      </c>
      <c r="B281" s="180">
        <v>907</v>
      </c>
      <c r="C281" s="163">
        <v>10</v>
      </c>
      <c r="D281" s="163">
        <v>4</v>
      </c>
      <c r="E281" s="140" t="s">
        <v>186</v>
      </c>
      <c r="F281" s="141" t="s">
        <v>187</v>
      </c>
      <c r="G281" s="159">
        <v>14640.5</v>
      </c>
    </row>
    <row r="282" spans="1:7" ht="31.5" x14ac:dyDescent="0.25">
      <c r="A282" s="179" t="s">
        <v>188</v>
      </c>
      <c r="B282" s="180">
        <v>907</v>
      </c>
      <c r="C282" s="163">
        <v>10</v>
      </c>
      <c r="D282" s="163">
        <v>4</v>
      </c>
      <c r="E282" s="140" t="s">
        <v>189</v>
      </c>
      <c r="F282" s="141" t="s">
        <v>187</v>
      </c>
      <c r="G282" s="159">
        <v>14640.5</v>
      </c>
    </row>
    <row r="283" spans="1:7" ht="31.5" x14ac:dyDescent="0.25">
      <c r="A283" s="179" t="s">
        <v>218</v>
      </c>
      <c r="B283" s="180">
        <v>907</v>
      </c>
      <c r="C283" s="163">
        <v>10</v>
      </c>
      <c r="D283" s="163">
        <v>4</v>
      </c>
      <c r="E283" s="140" t="s">
        <v>219</v>
      </c>
      <c r="F283" s="141" t="s">
        <v>187</v>
      </c>
      <c r="G283" s="159">
        <v>14640.5</v>
      </c>
    </row>
    <row r="284" spans="1:7" ht="47.25" x14ac:dyDescent="0.25">
      <c r="A284" s="179" t="s">
        <v>239</v>
      </c>
      <c r="B284" s="180">
        <v>907</v>
      </c>
      <c r="C284" s="163">
        <v>10</v>
      </c>
      <c r="D284" s="163">
        <v>4</v>
      </c>
      <c r="E284" s="140" t="s">
        <v>240</v>
      </c>
      <c r="F284" s="141" t="s">
        <v>187</v>
      </c>
      <c r="G284" s="159">
        <v>14640.5</v>
      </c>
    </row>
    <row r="285" spans="1:7" ht="31.5" x14ac:dyDescent="0.25">
      <c r="A285" s="179" t="s">
        <v>194</v>
      </c>
      <c r="B285" s="180">
        <v>907</v>
      </c>
      <c r="C285" s="163">
        <v>10</v>
      </c>
      <c r="D285" s="163">
        <v>4</v>
      </c>
      <c r="E285" s="140" t="s">
        <v>240</v>
      </c>
      <c r="F285" s="141" t="s">
        <v>195</v>
      </c>
      <c r="G285" s="159">
        <v>14640.5</v>
      </c>
    </row>
    <row r="286" spans="1:7" x14ac:dyDescent="0.25">
      <c r="A286" s="182" t="s">
        <v>802</v>
      </c>
      <c r="B286" s="183">
        <v>910</v>
      </c>
      <c r="C286" s="162">
        <v>0</v>
      </c>
      <c r="D286" s="162">
        <v>0</v>
      </c>
      <c r="E286" s="154" t="s">
        <v>187</v>
      </c>
      <c r="F286" s="155" t="s">
        <v>187</v>
      </c>
      <c r="G286" s="160">
        <v>200073.98587999999</v>
      </c>
    </row>
    <row r="287" spans="1:7" x14ac:dyDescent="0.25">
      <c r="A287" s="179" t="s">
        <v>781</v>
      </c>
      <c r="B287" s="180">
        <v>910</v>
      </c>
      <c r="C287" s="163">
        <v>1</v>
      </c>
      <c r="D287" s="163">
        <v>0</v>
      </c>
      <c r="E287" s="140" t="s">
        <v>187</v>
      </c>
      <c r="F287" s="141" t="s">
        <v>187</v>
      </c>
      <c r="G287" s="159">
        <v>52000.871880000006</v>
      </c>
    </row>
    <row r="288" spans="1:7" ht="47.25" x14ac:dyDescent="0.25">
      <c r="A288" s="179" t="s">
        <v>696</v>
      </c>
      <c r="B288" s="180">
        <v>910</v>
      </c>
      <c r="C288" s="163">
        <v>1</v>
      </c>
      <c r="D288" s="163">
        <v>6</v>
      </c>
      <c r="E288" s="140" t="s">
        <v>187</v>
      </c>
      <c r="F288" s="141" t="s">
        <v>187</v>
      </c>
      <c r="G288" s="159">
        <v>16017.917460000001</v>
      </c>
    </row>
    <row r="289" spans="1:7" ht="47.25" x14ac:dyDescent="0.25">
      <c r="A289" s="179" t="s">
        <v>388</v>
      </c>
      <c r="B289" s="180">
        <v>910</v>
      </c>
      <c r="C289" s="163">
        <v>1</v>
      </c>
      <c r="D289" s="163">
        <v>6</v>
      </c>
      <c r="E289" s="140" t="s">
        <v>389</v>
      </c>
      <c r="F289" s="141" t="s">
        <v>187</v>
      </c>
      <c r="G289" s="159">
        <v>16017.917460000001</v>
      </c>
    </row>
    <row r="290" spans="1:7" ht="63" x14ac:dyDescent="0.25">
      <c r="A290" s="179" t="s">
        <v>390</v>
      </c>
      <c r="B290" s="180">
        <v>910</v>
      </c>
      <c r="C290" s="163">
        <v>1</v>
      </c>
      <c r="D290" s="163">
        <v>6</v>
      </c>
      <c r="E290" s="140" t="s">
        <v>391</v>
      </c>
      <c r="F290" s="141" t="s">
        <v>187</v>
      </c>
      <c r="G290" s="159">
        <v>16017.917460000001</v>
      </c>
    </row>
    <row r="291" spans="1:7" ht="78.75" x14ac:dyDescent="0.25">
      <c r="A291" s="179" t="s">
        <v>392</v>
      </c>
      <c r="B291" s="180">
        <v>910</v>
      </c>
      <c r="C291" s="163">
        <v>1</v>
      </c>
      <c r="D291" s="163">
        <v>6</v>
      </c>
      <c r="E291" s="140" t="s">
        <v>393</v>
      </c>
      <c r="F291" s="141" t="s">
        <v>187</v>
      </c>
      <c r="G291" s="159">
        <v>16017.917460000001</v>
      </c>
    </row>
    <row r="292" spans="1:7" x14ac:dyDescent="0.25">
      <c r="A292" s="179" t="s">
        <v>327</v>
      </c>
      <c r="B292" s="180">
        <v>910</v>
      </c>
      <c r="C292" s="163">
        <v>1</v>
      </c>
      <c r="D292" s="163">
        <v>6</v>
      </c>
      <c r="E292" s="140" t="s">
        <v>395</v>
      </c>
      <c r="F292" s="141" t="s">
        <v>187</v>
      </c>
      <c r="G292" s="159">
        <v>3941.0244600000001</v>
      </c>
    </row>
    <row r="293" spans="1:7" ht="63" x14ac:dyDescent="0.25">
      <c r="A293" s="179" t="s">
        <v>208</v>
      </c>
      <c r="B293" s="180">
        <v>910</v>
      </c>
      <c r="C293" s="163">
        <v>1</v>
      </c>
      <c r="D293" s="163">
        <v>6</v>
      </c>
      <c r="E293" s="140" t="s">
        <v>395</v>
      </c>
      <c r="F293" s="141" t="s">
        <v>209</v>
      </c>
      <c r="G293" s="159">
        <v>1375.7644599999999</v>
      </c>
    </row>
    <row r="294" spans="1:7" ht="31.5" x14ac:dyDescent="0.25">
      <c r="A294" s="179" t="s">
        <v>194</v>
      </c>
      <c r="B294" s="180">
        <v>910</v>
      </c>
      <c r="C294" s="163">
        <v>1</v>
      </c>
      <c r="D294" s="163">
        <v>6</v>
      </c>
      <c r="E294" s="140" t="s">
        <v>395</v>
      </c>
      <c r="F294" s="141" t="s">
        <v>195</v>
      </c>
      <c r="G294" s="159">
        <v>2565.2600000000002</v>
      </c>
    </row>
    <row r="295" spans="1:7" ht="78.75" x14ac:dyDescent="0.25">
      <c r="A295" s="179" t="s">
        <v>397</v>
      </c>
      <c r="B295" s="180">
        <v>910</v>
      </c>
      <c r="C295" s="163">
        <v>1</v>
      </c>
      <c r="D295" s="163">
        <v>6</v>
      </c>
      <c r="E295" s="140" t="s">
        <v>398</v>
      </c>
      <c r="F295" s="141" t="s">
        <v>187</v>
      </c>
      <c r="G295" s="159">
        <v>47.8</v>
      </c>
    </row>
    <row r="296" spans="1:7" ht="63" x14ac:dyDescent="0.25">
      <c r="A296" s="179" t="s">
        <v>208</v>
      </c>
      <c r="B296" s="180">
        <v>910</v>
      </c>
      <c r="C296" s="163">
        <v>1</v>
      </c>
      <c r="D296" s="163">
        <v>6</v>
      </c>
      <c r="E296" s="140" t="s">
        <v>398</v>
      </c>
      <c r="F296" s="141" t="s">
        <v>209</v>
      </c>
      <c r="G296" s="159">
        <v>47.8</v>
      </c>
    </row>
    <row r="297" spans="1:7" ht="142.5" customHeight="1" x14ac:dyDescent="0.25">
      <c r="A297" s="179" t="s">
        <v>270</v>
      </c>
      <c r="B297" s="180">
        <v>910</v>
      </c>
      <c r="C297" s="163">
        <v>1</v>
      </c>
      <c r="D297" s="163">
        <v>6</v>
      </c>
      <c r="E297" s="140" t="s">
        <v>399</v>
      </c>
      <c r="F297" s="141" t="s">
        <v>187</v>
      </c>
      <c r="G297" s="159">
        <v>12029.093000000001</v>
      </c>
    </row>
    <row r="298" spans="1:7" ht="63" x14ac:dyDescent="0.25">
      <c r="A298" s="179" t="s">
        <v>208</v>
      </c>
      <c r="B298" s="180">
        <v>910</v>
      </c>
      <c r="C298" s="163">
        <v>1</v>
      </c>
      <c r="D298" s="163">
        <v>6</v>
      </c>
      <c r="E298" s="140" t="s">
        <v>399</v>
      </c>
      <c r="F298" s="141" t="s">
        <v>209</v>
      </c>
      <c r="G298" s="159">
        <v>12029.093000000001</v>
      </c>
    </row>
    <row r="299" spans="1:7" x14ac:dyDescent="0.25">
      <c r="A299" s="179" t="s">
        <v>691</v>
      </c>
      <c r="B299" s="180">
        <v>910</v>
      </c>
      <c r="C299" s="163">
        <v>1</v>
      </c>
      <c r="D299" s="163">
        <v>13</v>
      </c>
      <c r="E299" s="140" t="s">
        <v>187</v>
      </c>
      <c r="F299" s="141" t="s">
        <v>187</v>
      </c>
      <c r="G299" s="159">
        <v>35982.954420000002</v>
      </c>
    </row>
    <row r="300" spans="1:7" ht="47.25" x14ac:dyDescent="0.25">
      <c r="A300" s="179" t="s">
        <v>388</v>
      </c>
      <c r="B300" s="180">
        <v>910</v>
      </c>
      <c r="C300" s="163">
        <v>1</v>
      </c>
      <c r="D300" s="163">
        <v>13</v>
      </c>
      <c r="E300" s="140" t="s">
        <v>389</v>
      </c>
      <c r="F300" s="141" t="s">
        <v>187</v>
      </c>
      <c r="G300" s="159">
        <v>33792.466</v>
      </c>
    </row>
    <row r="301" spans="1:7" ht="63" x14ac:dyDescent="0.25">
      <c r="A301" s="179" t="s">
        <v>390</v>
      </c>
      <c r="B301" s="180">
        <v>910</v>
      </c>
      <c r="C301" s="163">
        <v>1</v>
      </c>
      <c r="D301" s="163">
        <v>13</v>
      </c>
      <c r="E301" s="140" t="s">
        <v>391</v>
      </c>
      <c r="F301" s="141" t="s">
        <v>187</v>
      </c>
      <c r="G301" s="159">
        <v>33792.466</v>
      </c>
    </row>
    <row r="302" spans="1:7" ht="78.75" x14ac:dyDescent="0.25">
      <c r="A302" s="179" t="s">
        <v>392</v>
      </c>
      <c r="B302" s="180">
        <v>910</v>
      </c>
      <c r="C302" s="163">
        <v>1</v>
      </c>
      <c r="D302" s="163">
        <v>13</v>
      </c>
      <c r="E302" s="140" t="s">
        <v>393</v>
      </c>
      <c r="F302" s="141" t="s">
        <v>187</v>
      </c>
      <c r="G302" s="159">
        <v>33792.466</v>
      </c>
    </row>
    <row r="303" spans="1:7" x14ac:dyDescent="0.25">
      <c r="A303" s="179" t="s">
        <v>202</v>
      </c>
      <c r="B303" s="180">
        <v>910</v>
      </c>
      <c r="C303" s="163">
        <v>1</v>
      </c>
      <c r="D303" s="163">
        <v>13</v>
      </c>
      <c r="E303" s="140" t="s">
        <v>396</v>
      </c>
      <c r="F303" s="141" t="s">
        <v>187</v>
      </c>
      <c r="G303" s="159">
        <v>1802.335</v>
      </c>
    </row>
    <row r="304" spans="1:7" ht="31.5" x14ac:dyDescent="0.25">
      <c r="A304" s="179" t="s">
        <v>194</v>
      </c>
      <c r="B304" s="180">
        <v>910</v>
      </c>
      <c r="C304" s="163">
        <v>1</v>
      </c>
      <c r="D304" s="163">
        <v>13</v>
      </c>
      <c r="E304" s="140" t="s">
        <v>396</v>
      </c>
      <c r="F304" s="141" t="s">
        <v>195</v>
      </c>
      <c r="G304" s="159">
        <v>1802.335</v>
      </c>
    </row>
    <row r="305" spans="1:7" ht="139.5" customHeight="1" x14ac:dyDescent="0.25">
      <c r="A305" s="179" t="s">
        <v>270</v>
      </c>
      <c r="B305" s="180">
        <v>910</v>
      </c>
      <c r="C305" s="163">
        <v>1</v>
      </c>
      <c r="D305" s="163">
        <v>13</v>
      </c>
      <c r="E305" s="140" t="s">
        <v>399</v>
      </c>
      <c r="F305" s="141" t="s">
        <v>187</v>
      </c>
      <c r="G305" s="159">
        <v>31990.131000000001</v>
      </c>
    </row>
    <row r="306" spans="1:7" ht="63" x14ac:dyDescent="0.25">
      <c r="A306" s="179" t="s">
        <v>208</v>
      </c>
      <c r="B306" s="180">
        <v>910</v>
      </c>
      <c r="C306" s="163">
        <v>1</v>
      </c>
      <c r="D306" s="163">
        <v>13</v>
      </c>
      <c r="E306" s="140" t="s">
        <v>399</v>
      </c>
      <c r="F306" s="141" t="s">
        <v>209</v>
      </c>
      <c r="G306" s="159">
        <v>31990.131000000001</v>
      </c>
    </row>
    <row r="307" spans="1:7" x14ac:dyDescent="0.25">
      <c r="A307" s="179" t="s">
        <v>648</v>
      </c>
      <c r="B307" s="180">
        <v>910</v>
      </c>
      <c r="C307" s="163">
        <v>1</v>
      </c>
      <c r="D307" s="163">
        <v>13</v>
      </c>
      <c r="E307" s="140" t="s">
        <v>649</v>
      </c>
      <c r="F307" s="141" t="s">
        <v>187</v>
      </c>
      <c r="G307" s="159">
        <v>2190.4884200000001</v>
      </c>
    </row>
    <row r="308" spans="1:7" ht="31.5" x14ac:dyDescent="0.25">
      <c r="A308" s="179" t="s">
        <v>684</v>
      </c>
      <c r="B308" s="180">
        <v>910</v>
      </c>
      <c r="C308" s="163">
        <v>1</v>
      </c>
      <c r="D308" s="163">
        <v>13</v>
      </c>
      <c r="E308" s="140" t="s">
        <v>685</v>
      </c>
      <c r="F308" s="141" t="s">
        <v>187</v>
      </c>
      <c r="G308" s="159">
        <v>2190.4884200000001</v>
      </c>
    </row>
    <row r="309" spans="1:7" ht="47.25" x14ac:dyDescent="0.25">
      <c r="A309" s="179" t="s">
        <v>686</v>
      </c>
      <c r="B309" s="180">
        <v>910</v>
      </c>
      <c r="C309" s="163">
        <v>1</v>
      </c>
      <c r="D309" s="163">
        <v>13</v>
      </c>
      <c r="E309" s="140" t="s">
        <v>687</v>
      </c>
      <c r="F309" s="141" t="s">
        <v>187</v>
      </c>
      <c r="G309" s="159">
        <v>2190.4884200000001</v>
      </c>
    </row>
    <row r="310" spans="1:7" ht="63" x14ac:dyDescent="0.25">
      <c r="A310" s="179" t="s">
        <v>688</v>
      </c>
      <c r="B310" s="180">
        <v>910</v>
      </c>
      <c r="C310" s="163">
        <v>1</v>
      </c>
      <c r="D310" s="163">
        <v>13</v>
      </c>
      <c r="E310" s="140" t="s">
        <v>689</v>
      </c>
      <c r="F310" s="141" t="s">
        <v>187</v>
      </c>
      <c r="G310" s="159">
        <v>2190.4884200000001</v>
      </c>
    </row>
    <row r="311" spans="1:7" x14ac:dyDescent="0.25">
      <c r="A311" s="179" t="s">
        <v>204</v>
      </c>
      <c r="B311" s="180">
        <v>910</v>
      </c>
      <c r="C311" s="163">
        <v>1</v>
      </c>
      <c r="D311" s="163">
        <v>13</v>
      </c>
      <c r="E311" s="140" t="s">
        <v>689</v>
      </c>
      <c r="F311" s="141" t="s">
        <v>205</v>
      </c>
      <c r="G311" s="159">
        <v>2190.4884200000001</v>
      </c>
    </row>
    <row r="312" spans="1:7" ht="17.25" customHeight="1" x14ac:dyDescent="0.25">
      <c r="A312" s="179" t="s">
        <v>214</v>
      </c>
      <c r="B312" s="180">
        <v>910</v>
      </c>
      <c r="C312" s="163">
        <v>1</v>
      </c>
      <c r="D312" s="163">
        <v>13</v>
      </c>
      <c r="E312" s="140" t="s">
        <v>690</v>
      </c>
      <c r="F312" s="141" t="s">
        <v>187</v>
      </c>
      <c r="G312" s="159">
        <v>0</v>
      </c>
    </row>
    <row r="313" spans="1:7" x14ac:dyDescent="0.25">
      <c r="A313" s="179" t="s">
        <v>204</v>
      </c>
      <c r="B313" s="180">
        <v>910</v>
      </c>
      <c r="C313" s="163">
        <v>1</v>
      </c>
      <c r="D313" s="163">
        <v>13</v>
      </c>
      <c r="E313" s="140" t="s">
        <v>690</v>
      </c>
      <c r="F313" s="141" t="s">
        <v>205</v>
      </c>
      <c r="G313" s="159">
        <v>0</v>
      </c>
    </row>
    <row r="314" spans="1:7" x14ac:dyDescent="0.25">
      <c r="A314" s="179" t="s">
        <v>787</v>
      </c>
      <c r="B314" s="180">
        <v>910</v>
      </c>
      <c r="C314" s="163">
        <v>7</v>
      </c>
      <c r="D314" s="163">
        <v>0</v>
      </c>
      <c r="E314" s="140" t="s">
        <v>187</v>
      </c>
      <c r="F314" s="141" t="s">
        <v>187</v>
      </c>
      <c r="G314" s="159">
        <v>68.114000000000004</v>
      </c>
    </row>
    <row r="315" spans="1:7" ht="31.5" x14ac:dyDescent="0.25">
      <c r="A315" s="179" t="s">
        <v>697</v>
      </c>
      <c r="B315" s="180">
        <v>910</v>
      </c>
      <c r="C315" s="163">
        <v>7</v>
      </c>
      <c r="D315" s="163">
        <v>5</v>
      </c>
      <c r="E315" s="140" t="s">
        <v>187</v>
      </c>
      <c r="F315" s="141" t="s">
        <v>187</v>
      </c>
      <c r="G315" s="159">
        <v>68.114000000000004</v>
      </c>
    </row>
    <row r="316" spans="1:7" ht="47.25" x14ac:dyDescent="0.25">
      <c r="A316" s="179" t="s">
        <v>388</v>
      </c>
      <c r="B316" s="180">
        <v>910</v>
      </c>
      <c r="C316" s="163">
        <v>7</v>
      </c>
      <c r="D316" s="163">
        <v>5</v>
      </c>
      <c r="E316" s="140" t="s">
        <v>389</v>
      </c>
      <c r="F316" s="141" t="s">
        <v>187</v>
      </c>
      <c r="G316" s="159">
        <v>68.114000000000004</v>
      </c>
    </row>
    <row r="317" spans="1:7" ht="63" x14ac:dyDescent="0.25">
      <c r="A317" s="179" t="s">
        <v>390</v>
      </c>
      <c r="B317" s="180">
        <v>910</v>
      </c>
      <c r="C317" s="163">
        <v>7</v>
      </c>
      <c r="D317" s="163">
        <v>5</v>
      </c>
      <c r="E317" s="140" t="s">
        <v>391</v>
      </c>
      <c r="F317" s="141" t="s">
        <v>187</v>
      </c>
      <c r="G317" s="159">
        <v>68.114000000000004</v>
      </c>
    </row>
    <row r="318" spans="1:7" ht="78.75" x14ac:dyDescent="0.25">
      <c r="A318" s="179" t="s">
        <v>392</v>
      </c>
      <c r="B318" s="180">
        <v>910</v>
      </c>
      <c r="C318" s="163">
        <v>7</v>
      </c>
      <c r="D318" s="163">
        <v>5</v>
      </c>
      <c r="E318" s="140" t="s">
        <v>393</v>
      </c>
      <c r="F318" s="141" t="s">
        <v>187</v>
      </c>
      <c r="G318" s="159">
        <v>68.114000000000004</v>
      </c>
    </row>
    <row r="319" spans="1:7" ht="31.5" x14ac:dyDescent="0.25">
      <c r="A319" s="179" t="s">
        <v>200</v>
      </c>
      <c r="B319" s="180">
        <v>910</v>
      </c>
      <c r="C319" s="163">
        <v>7</v>
      </c>
      <c r="D319" s="163">
        <v>5</v>
      </c>
      <c r="E319" s="140" t="s">
        <v>394</v>
      </c>
      <c r="F319" s="141" t="s">
        <v>187</v>
      </c>
      <c r="G319" s="159">
        <v>68.114000000000004</v>
      </c>
    </row>
    <row r="320" spans="1:7" ht="31.5" x14ac:dyDescent="0.25">
      <c r="A320" s="179" t="s">
        <v>194</v>
      </c>
      <c r="B320" s="180">
        <v>910</v>
      </c>
      <c r="C320" s="163">
        <v>7</v>
      </c>
      <c r="D320" s="163">
        <v>5</v>
      </c>
      <c r="E320" s="140" t="s">
        <v>394</v>
      </c>
      <c r="F320" s="141" t="s">
        <v>195</v>
      </c>
      <c r="G320" s="159">
        <v>68.114000000000004</v>
      </c>
    </row>
    <row r="321" spans="1:7" ht="31.5" x14ac:dyDescent="0.25">
      <c r="A321" s="179" t="s">
        <v>793</v>
      </c>
      <c r="B321" s="180">
        <v>910</v>
      </c>
      <c r="C321" s="163">
        <v>13</v>
      </c>
      <c r="D321" s="163">
        <v>0</v>
      </c>
      <c r="E321" s="140" t="s">
        <v>187</v>
      </c>
      <c r="F321" s="141" t="s">
        <v>187</v>
      </c>
      <c r="G321" s="159">
        <v>0</v>
      </c>
    </row>
    <row r="322" spans="1:7" ht="31.5" x14ac:dyDescent="0.25">
      <c r="A322" s="179" t="s">
        <v>717</v>
      </c>
      <c r="B322" s="180">
        <v>910</v>
      </c>
      <c r="C322" s="163">
        <v>13</v>
      </c>
      <c r="D322" s="163">
        <v>1</v>
      </c>
      <c r="E322" s="140" t="s">
        <v>187</v>
      </c>
      <c r="F322" s="141" t="s">
        <v>187</v>
      </c>
      <c r="G322" s="159">
        <v>0</v>
      </c>
    </row>
    <row r="323" spans="1:7" ht="47.25" x14ac:dyDescent="0.25">
      <c r="A323" s="179" t="s">
        <v>388</v>
      </c>
      <c r="B323" s="180">
        <v>910</v>
      </c>
      <c r="C323" s="163">
        <v>13</v>
      </c>
      <c r="D323" s="163">
        <v>1</v>
      </c>
      <c r="E323" s="140" t="s">
        <v>389</v>
      </c>
      <c r="F323" s="141" t="s">
        <v>187</v>
      </c>
      <c r="G323" s="159">
        <v>0</v>
      </c>
    </row>
    <row r="324" spans="1:7" ht="63" x14ac:dyDescent="0.25">
      <c r="A324" s="179" t="s">
        <v>390</v>
      </c>
      <c r="B324" s="180">
        <v>910</v>
      </c>
      <c r="C324" s="163">
        <v>13</v>
      </c>
      <c r="D324" s="163">
        <v>1</v>
      </c>
      <c r="E324" s="140" t="s">
        <v>391</v>
      </c>
      <c r="F324" s="141" t="s">
        <v>187</v>
      </c>
      <c r="G324" s="159">
        <v>0</v>
      </c>
    </row>
    <row r="325" spans="1:7" x14ac:dyDescent="0.25">
      <c r="A325" s="179" t="s">
        <v>400</v>
      </c>
      <c r="B325" s="180">
        <v>910</v>
      </c>
      <c r="C325" s="163">
        <v>13</v>
      </c>
      <c r="D325" s="163">
        <v>1</v>
      </c>
      <c r="E325" s="140" t="s">
        <v>401</v>
      </c>
      <c r="F325" s="141" t="s">
        <v>187</v>
      </c>
      <c r="G325" s="159">
        <v>0</v>
      </c>
    </row>
    <row r="326" spans="1:7" x14ac:dyDescent="0.25">
      <c r="A326" s="179" t="s">
        <v>402</v>
      </c>
      <c r="B326" s="180">
        <v>910</v>
      </c>
      <c r="C326" s="163">
        <v>13</v>
      </c>
      <c r="D326" s="163">
        <v>1</v>
      </c>
      <c r="E326" s="140" t="s">
        <v>403</v>
      </c>
      <c r="F326" s="141" t="s">
        <v>187</v>
      </c>
      <c r="G326" s="159">
        <v>0</v>
      </c>
    </row>
    <row r="327" spans="1:7" x14ac:dyDescent="0.25">
      <c r="A327" s="179" t="s">
        <v>404</v>
      </c>
      <c r="B327" s="180">
        <v>910</v>
      </c>
      <c r="C327" s="163">
        <v>13</v>
      </c>
      <c r="D327" s="163">
        <v>1</v>
      </c>
      <c r="E327" s="140" t="s">
        <v>403</v>
      </c>
      <c r="F327" s="141" t="s">
        <v>405</v>
      </c>
      <c r="G327" s="159">
        <v>0</v>
      </c>
    </row>
    <row r="328" spans="1:7" ht="47.25" x14ac:dyDescent="0.25">
      <c r="A328" s="179" t="s">
        <v>794</v>
      </c>
      <c r="B328" s="180">
        <v>910</v>
      </c>
      <c r="C328" s="163">
        <v>14</v>
      </c>
      <c r="D328" s="163">
        <v>0</v>
      </c>
      <c r="E328" s="140" t="s">
        <v>187</v>
      </c>
      <c r="F328" s="141" t="s">
        <v>187</v>
      </c>
      <c r="G328" s="159">
        <v>148005</v>
      </c>
    </row>
    <row r="329" spans="1:7" ht="31.5" customHeight="1" x14ac:dyDescent="0.25">
      <c r="A329" s="179" t="s">
        <v>715</v>
      </c>
      <c r="B329" s="180">
        <v>910</v>
      </c>
      <c r="C329" s="163">
        <v>14</v>
      </c>
      <c r="D329" s="163">
        <v>1</v>
      </c>
      <c r="E329" s="140" t="s">
        <v>187</v>
      </c>
      <c r="F329" s="141" t="s">
        <v>187</v>
      </c>
      <c r="G329" s="159">
        <v>141005</v>
      </c>
    </row>
    <row r="330" spans="1:7" ht="47.25" x14ac:dyDescent="0.25">
      <c r="A330" s="179" t="s">
        <v>388</v>
      </c>
      <c r="B330" s="180">
        <v>910</v>
      </c>
      <c r="C330" s="163">
        <v>14</v>
      </c>
      <c r="D330" s="163">
        <v>1</v>
      </c>
      <c r="E330" s="140" t="s">
        <v>389</v>
      </c>
      <c r="F330" s="141" t="s">
        <v>187</v>
      </c>
      <c r="G330" s="159">
        <v>141005</v>
      </c>
    </row>
    <row r="331" spans="1:7" ht="63" x14ac:dyDescent="0.25">
      <c r="A331" s="179" t="s">
        <v>406</v>
      </c>
      <c r="B331" s="180">
        <v>910</v>
      </c>
      <c r="C331" s="163">
        <v>14</v>
      </c>
      <c r="D331" s="163">
        <v>1</v>
      </c>
      <c r="E331" s="140" t="s">
        <v>407</v>
      </c>
      <c r="F331" s="141" t="s">
        <v>187</v>
      </c>
      <c r="G331" s="159">
        <v>141005</v>
      </c>
    </row>
    <row r="332" spans="1:7" ht="31.5" x14ac:dyDescent="0.25">
      <c r="A332" s="179" t="s">
        <v>408</v>
      </c>
      <c r="B332" s="180">
        <v>910</v>
      </c>
      <c r="C332" s="163">
        <v>14</v>
      </c>
      <c r="D332" s="163">
        <v>1</v>
      </c>
      <c r="E332" s="140" t="s">
        <v>409</v>
      </c>
      <c r="F332" s="141" t="s">
        <v>187</v>
      </c>
      <c r="G332" s="159">
        <v>141005</v>
      </c>
    </row>
    <row r="333" spans="1:7" x14ac:dyDescent="0.25">
      <c r="A333" s="179" t="s">
        <v>410</v>
      </c>
      <c r="B333" s="180">
        <v>910</v>
      </c>
      <c r="C333" s="163">
        <v>14</v>
      </c>
      <c r="D333" s="163">
        <v>1</v>
      </c>
      <c r="E333" s="140" t="s">
        <v>411</v>
      </c>
      <c r="F333" s="141" t="s">
        <v>187</v>
      </c>
      <c r="G333" s="159">
        <v>13413.8</v>
      </c>
    </row>
    <row r="334" spans="1:7" x14ac:dyDescent="0.25">
      <c r="A334" s="179" t="s">
        <v>412</v>
      </c>
      <c r="B334" s="180">
        <v>910</v>
      </c>
      <c r="C334" s="163">
        <v>14</v>
      </c>
      <c r="D334" s="163">
        <v>1</v>
      </c>
      <c r="E334" s="140" t="s">
        <v>411</v>
      </c>
      <c r="F334" s="141" t="s">
        <v>413</v>
      </c>
      <c r="G334" s="159">
        <v>13413.8</v>
      </c>
    </row>
    <row r="335" spans="1:7" ht="78.75" x14ac:dyDescent="0.25">
      <c r="A335" s="179" t="s">
        <v>397</v>
      </c>
      <c r="B335" s="180">
        <v>910</v>
      </c>
      <c r="C335" s="163">
        <v>14</v>
      </c>
      <c r="D335" s="163">
        <v>1</v>
      </c>
      <c r="E335" s="140" t="s">
        <v>416</v>
      </c>
      <c r="F335" s="141" t="s">
        <v>187</v>
      </c>
      <c r="G335" s="159">
        <v>127591.2</v>
      </c>
    </row>
    <row r="336" spans="1:7" x14ac:dyDescent="0.25">
      <c r="A336" s="179" t="s">
        <v>412</v>
      </c>
      <c r="B336" s="180">
        <v>910</v>
      </c>
      <c r="C336" s="163">
        <v>14</v>
      </c>
      <c r="D336" s="163">
        <v>1</v>
      </c>
      <c r="E336" s="140" t="s">
        <v>416</v>
      </c>
      <c r="F336" s="141" t="s">
        <v>413</v>
      </c>
      <c r="G336" s="159">
        <v>127591.2</v>
      </c>
    </row>
    <row r="337" spans="1:7" x14ac:dyDescent="0.25">
      <c r="A337" s="179" t="s">
        <v>716</v>
      </c>
      <c r="B337" s="180">
        <v>910</v>
      </c>
      <c r="C337" s="163">
        <v>14</v>
      </c>
      <c r="D337" s="163">
        <v>3</v>
      </c>
      <c r="E337" s="140" t="s">
        <v>187</v>
      </c>
      <c r="F337" s="141" t="s">
        <v>187</v>
      </c>
      <c r="G337" s="159">
        <v>7000</v>
      </c>
    </row>
    <row r="338" spans="1:7" ht="47.25" x14ac:dyDescent="0.25">
      <c r="A338" s="179" t="s">
        <v>388</v>
      </c>
      <c r="B338" s="180">
        <v>910</v>
      </c>
      <c r="C338" s="163">
        <v>14</v>
      </c>
      <c r="D338" s="163">
        <v>3</v>
      </c>
      <c r="E338" s="140" t="s">
        <v>389</v>
      </c>
      <c r="F338" s="141" t="s">
        <v>187</v>
      </c>
      <c r="G338" s="159">
        <v>7000</v>
      </c>
    </row>
    <row r="339" spans="1:7" ht="63" x14ac:dyDescent="0.25">
      <c r="A339" s="179" t="s">
        <v>406</v>
      </c>
      <c r="B339" s="180">
        <v>910</v>
      </c>
      <c r="C339" s="163">
        <v>14</v>
      </c>
      <c r="D339" s="163">
        <v>3</v>
      </c>
      <c r="E339" s="140" t="s">
        <v>407</v>
      </c>
      <c r="F339" s="141" t="s">
        <v>187</v>
      </c>
      <c r="G339" s="159">
        <v>7000</v>
      </c>
    </row>
    <row r="340" spans="1:7" ht="31.5" x14ac:dyDescent="0.25">
      <c r="A340" s="179" t="s">
        <v>408</v>
      </c>
      <c r="B340" s="180">
        <v>910</v>
      </c>
      <c r="C340" s="163">
        <v>14</v>
      </c>
      <c r="D340" s="163">
        <v>3</v>
      </c>
      <c r="E340" s="140" t="s">
        <v>409</v>
      </c>
      <c r="F340" s="141" t="s">
        <v>187</v>
      </c>
      <c r="G340" s="159">
        <v>7000</v>
      </c>
    </row>
    <row r="341" spans="1:7" ht="47.25" x14ac:dyDescent="0.25">
      <c r="A341" s="179" t="s">
        <v>414</v>
      </c>
      <c r="B341" s="180">
        <v>910</v>
      </c>
      <c r="C341" s="163">
        <v>14</v>
      </c>
      <c r="D341" s="163">
        <v>3</v>
      </c>
      <c r="E341" s="140" t="s">
        <v>415</v>
      </c>
      <c r="F341" s="141" t="s">
        <v>187</v>
      </c>
      <c r="G341" s="159">
        <v>7000</v>
      </c>
    </row>
    <row r="342" spans="1:7" x14ac:dyDescent="0.25">
      <c r="A342" s="179" t="s">
        <v>412</v>
      </c>
      <c r="B342" s="180">
        <v>910</v>
      </c>
      <c r="C342" s="163">
        <v>14</v>
      </c>
      <c r="D342" s="163">
        <v>3</v>
      </c>
      <c r="E342" s="140" t="s">
        <v>415</v>
      </c>
      <c r="F342" s="141" t="s">
        <v>413</v>
      </c>
      <c r="G342" s="159">
        <v>7000</v>
      </c>
    </row>
    <row r="343" spans="1:7" ht="31.5" x14ac:dyDescent="0.25">
      <c r="A343" s="182" t="s">
        <v>803</v>
      </c>
      <c r="B343" s="183">
        <v>913</v>
      </c>
      <c r="C343" s="162">
        <v>0</v>
      </c>
      <c r="D343" s="162">
        <v>0</v>
      </c>
      <c r="E343" s="154" t="s">
        <v>187</v>
      </c>
      <c r="F343" s="155" t="s">
        <v>187</v>
      </c>
      <c r="G343" s="160">
        <v>53524.356060000006</v>
      </c>
    </row>
    <row r="344" spans="1:7" x14ac:dyDescent="0.25">
      <c r="A344" s="179" t="s">
        <v>781</v>
      </c>
      <c r="B344" s="180">
        <v>913</v>
      </c>
      <c r="C344" s="163">
        <v>1</v>
      </c>
      <c r="D344" s="163">
        <v>0</v>
      </c>
      <c r="E344" s="140" t="s">
        <v>187</v>
      </c>
      <c r="F344" s="141" t="s">
        <v>187</v>
      </c>
      <c r="G344" s="159">
        <v>49807.477060000005</v>
      </c>
    </row>
    <row r="345" spans="1:7" x14ac:dyDescent="0.25">
      <c r="A345" s="179" t="s">
        <v>691</v>
      </c>
      <c r="B345" s="180">
        <v>913</v>
      </c>
      <c r="C345" s="163">
        <v>1</v>
      </c>
      <c r="D345" s="163">
        <v>13</v>
      </c>
      <c r="E345" s="140" t="s">
        <v>187</v>
      </c>
      <c r="F345" s="141" t="s">
        <v>187</v>
      </c>
      <c r="G345" s="159">
        <v>49807.477060000005</v>
      </c>
    </row>
    <row r="346" spans="1:7" ht="47.25" x14ac:dyDescent="0.25">
      <c r="A346" s="179" t="s">
        <v>417</v>
      </c>
      <c r="B346" s="180">
        <v>913</v>
      </c>
      <c r="C346" s="163">
        <v>1</v>
      </c>
      <c r="D346" s="163">
        <v>13</v>
      </c>
      <c r="E346" s="140" t="s">
        <v>418</v>
      </c>
      <c r="F346" s="141" t="s">
        <v>187</v>
      </c>
      <c r="G346" s="159">
        <v>49807.477060000005</v>
      </c>
    </row>
    <row r="347" spans="1:7" ht="47.25" x14ac:dyDescent="0.25">
      <c r="A347" s="179" t="s">
        <v>419</v>
      </c>
      <c r="B347" s="180">
        <v>913</v>
      </c>
      <c r="C347" s="163">
        <v>1</v>
      </c>
      <c r="D347" s="163">
        <v>13</v>
      </c>
      <c r="E347" s="140" t="s">
        <v>420</v>
      </c>
      <c r="F347" s="141" t="s">
        <v>187</v>
      </c>
      <c r="G347" s="159">
        <v>871.09325999999999</v>
      </c>
    </row>
    <row r="348" spans="1:7" ht="31.5" x14ac:dyDescent="0.25">
      <c r="A348" s="179" t="s">
        <v>421</v>
      </c>
      <c r="B348" s="180">
        <v>913</v>
      </c>
      <c r="C348" s="163">
        <v>1</v>
      </c>
      <c r="D348" s="163">
        <v>13</v>
      </c>
      <c r="E348" s="140" t="s">
        <v>422</v>
      </c>
      <c r="F348" s="141" t="s">
        <v>187</v>
      </c>
      <c r="G348" s="159">
        <v>871.09325999999999</v>
      </c>
    </row>
    <row r="349" spans="1:7" x14ac:dyDescent="0.25">
      <c r="A349" s="179" t="s">
        <v>423</v>
      </c>
      <c r="B349" s="180">
        <v>913</v>
      </c>
      <c r="C349" s="163">
        <v>1</v>
      </c>
      <c r="D349" s="163">
        <v>13</v>
      </c>
      <c r="E349" s="140" t="s">
        <v>424</v>
      </c>
      <c r="F349" s="141" t="s">
        <v>187</v>
      </c>
      <c r="G349" s="159">
        <v>418</v>
      </c>
    </row>
    <row r="350" spans="1:7" ht="31.5" x14ac:dyDescent="0.25">
      <c r="A350" s="179" t="s">
        <v>194</v>
      </c>
      <c r="B350" s="180">
        <v>913</v>
      </c>
      <c r="C350" s="163">
        <v>1</v>
      </c>
      <c r="D350" s="163">
        <v>13</v>
      </c>
      <c r="E350" s="140" t="s">
        <v>424</v>
      </c>
      <c r="F350" s="141" t="s">
        <v>195</v>
      </c>
      <c r="G350" s="159">
        <v>418</v>
      </c>
    </row>
    <row r="351" spans="1:7" ht="18" customHeight="1" x14ac:dyDescent="0.25">
      <c r="A351" s="179" t="s">
        <v>425</v>
      </c>
      <c r="B351" s="180">
        <v>913</v>
      </c>
      <c r="C351" s="163">
        <v>1</v>
      </c>
      <c r="D351" s="163">
        <v>13</v>
      </c>
      <c r="E351" s="140" t="s">
        <v>426</v>
      </c>
      <c r="F351" s="141" t="s">
        <v>187</v>
      </c>
      <c r="G351" s="159">
        <v>102</v>
      </c>
    </row>
    <row r="352" spans="1:7" ht="31.5" x14ac:dyDescent="0.25">
      <c r="A352" s="179" t="s">
        <v>194</v>
      </c>
      <c r="B352" s="180">
        <v>913</v>
      </c>
      <c r="C352" s="163">
        <v>1</v>
      </c>
      <c r="D352" s="163">
        <v>13</v>
      </c>
      <c r="E352" s="140" t="s">
        <v>426</v>
      </c>
      <c r="F352" s="141" t="s">
        <v>195</v>
      </c>
      <c r="G352" s="159">
        <v>102</v>
      </c>
    </row>
    <row r="353" spans="1:7" x14ac:dyDescent="0.25">
      <c r="A353" s="179" t="s">
        <v>429</v>
      </c>
      <c r="B353" s="180">
        <v>913</v>
      </c>
      <c r="C353" s="163">
        <v>1</v>
      </c>
      <c r="D353" s="163">
        <v>13</v>
      </c>
      <c r="E353" s="140" t="s">
        <v>430</v>
      </c>
      <c r="F353" s="141" t="s">
        <v>187</v>
      </c>
      <c r="G353" s="159">
        <v>351.09325999999999</v>
      </c>
    </row>
    <row r="354" spans="1:7" ht="31.5" x14ac:dyDescent="0.25">
      <c r="A354" s="179" t="s">
        <v>194</v>
      </c>
      <c r="B354" s="180">
        <v>913</v>
      </c>
      <c r="C354" s="163">
        <v>1</v>
      </c>
      <c r="D354" s="163">
        <v>13</v>
      </c>
      <c r="E354" s="140" t="s">
        <v>430</v>
      </c>
      <c r="F354" s="141" t="s">
        <v>195</v>
      </c>
      <c r="G354" s="159">
        <v>199.39743999999999</v>
      </c>
    </row>
    <row r="355" spans="1:7" x14ac:dyDescent="0.25">
      <c r="A355" s="179" t="s">
        <v>204</v>
      </c>
      <c r="B355" s="180">
        <v>913</v>
      </c>
      <c r="C355" s="163">
        <v>1</v>
      </c>
      <c r="D355" s="163">
        <v>13</v>
      </c>
      <c r="E355" s="140" t="s">
        <v>430</v>
      </c>
      <c r="F355" s="141" t="s">
        <v>205</v>
      </c>
      <c r="G355" s="159">
        <v>151.69582</v>
      </c>
    </row>
    <row r="356" spans="1:7" ht="63" x14ac:dyDescent="0.25">
      <c r="A356" s="179" t="s">
        <v>433</v>
      </c>
      <c r="B356" s="180">
        <v>913</v>
      </c>
      <c r="C356" s="163">
        <v>1</v>
      </c>
      <c r="D356" s="163">
        <v>13</v>
      </c>
      <c r="E356" s="140" t="s">
        <v>434</v>
      </c>
      <c r="F356" s="141" t="s">
        <v>187</v>
      </c>
      <c r="G356" s="159">
        <v>43335.050799999997</v>
      </c>
    </row>
    <row r="357" spans="1:7" ht="63" x14ac:dyDescent="0.25">
      <c r="A357" s="179" t="s">
        <v>435</v>
      </c>
      <c r="B357" s="180">
        <v>913</v>
      </c>
      <c r="C357" s="163">
        <v>1</v>
      </c>
      <c r="D357" s="163">
        <v>13</v>
      </c>
      <c r="E357" s="140" t="s">
        <v>436</v>
      </c>
      <c r="F357" s="141" t="s">
        <v>187</v>
      </c>
      <c r="G357" s="159">
        <v>43166.173000000003</v>
      </c>
    </row>
    <row r="358" spans="1:7" ht="31.5" x14ac:dyDescent="0.25">
      <c r="A358" s="179" t="s">
        <v>437</v>
      </c>
      <c r="B358" s="180">
        <v>913</v>
      </c>
      <c r="C358" s="163">
        <v>1</v>
      </c>
      <c r="D358" s="163">
        <v>13</v>
      </c>
      <c r="E358" s="140" t="s">
        <v>438</v>
      </c>
      <c r="F358" s="141" t="s">
        <v>187</v>
      </c>
      <c r="G358" s="159">
        <v>7861.5529999999999</v>
      </c>
    </row>
    <row r="359" spans="1:7" ht="31.5" x14ac:dyDescent="0.25">
      <c r="A359" s="179" t="s">
        <v>439</v>
      </c>
      <c r="B359" s="180">
        <v>913</v>
      </c>
      <c r="C359" s="163">
        <v>1</v>
      </c>
      <c r="D359" s="163">
        <v>13</v>
      </c>
      <c r="E359" s="140" t="s">
        <v>438</v>
      </c>
      <c r="F359" s="141" t="s">
        <v>440</v>
      </c>
      <c r="G359" s="159">
        <v>7861.5529999999999</v>
      </c>
    </row>
    <row r="360" spans="1:7" ht="31.5" x14ac:dyDescent="0.25">
      <c r="A360" s="179" t="s">
        <v>441</v>
      </c>
      <c r="B360" s="180">
        <v>913</v>
      </c>
      <c r="C360" s="163">
        <v>1</v>
      </c>
      <c r="D360" s="163">
        <v>13</v>
      </c>
      <c r="E360" s="140" t="s">
        <v>442</v>
      </c>
      <c r="F360" s="141" t="s">
        <v>187</v>
      </c>
      <c r="G360" s="159">
        <v>108.815</v>
      </c>
    </row>
    <row r="361" spans="1:7" ht="31.5" x14ac:dyDescent="0.25">
      <c r="A361" s="179" t="s">
        <v>439</v>
      </c>
      <c r="B361" s="180">
        <v>913</v>
      </c>
      <c r="C361" s="163">
        <v>1</v>
      </c>
      <c r="D361" s="163">
        <v>13</v>
      </c>
      <c r="E361" s="140" t="s">
        <v>442</v>
      </c>
      <c r="F361" s="141" t="s">
        <v>440</v>
      </c>
      <c r="G361" s="159">
        <v>108.815</v>
      </c>
    </row>
    <row r="362" spans="1:7" ht="142.5" customHeight="1" x14ac:dyDescent="0.25">
      <c r="A362" s="179" t="s">
        <v>270</v>
      </c>
      <c r="B362" s="180">
        <v>913</v>
      </c>
      <c r="C362" s="163">
        <v>1</v>
      </c>
      <c r="D362" s="163">
        <v>13</v>
      </c>
      <c r="E362" s="140" t="s">
        <v>443</v>
      </c>
      <c r="F362" s="141" t="s">
        <v>187</v>
      </c>
      <c r="G362" s="159">
        <v>35195.805</v>
      </c>
    </row>
    <row r="363" spans="1:7" ht="31.5" x14ac:dyDescent="0.25">
      <c r="A363" s="179" t="s">
        <v>439</v>
      </c>
      <c r="B363" s="180">
        <v>913</v>
      </c>
      <c r="C363" s="163">
        <v>1</v>
      </c>
      <c r="D363" s="163">
        <v>13</v>
      </c>
      <c r="E363" s="140" t="s">
        <v>443</v>
      </c>
      <c r="F363" s="141" t="s">
        <v>440</v>
      </c>
      <c r="G363" s="159">
        <v>35195.805</v>
      </c>
    </row>
    <row r="364" spans="1:7" ht="31.5" x14ac:dyDescent="0.25">
      <c r="A364" s="179" t="s">
        <v>448</v>
      </c>
      <c r="B364" s="180">
        <v>913</v>
      </c>
      <c r="C364" s="163">
        <v>1</v>
      </c>
      <c r="D364" s="163">
        <v>13</v>
      </c>
      <c r="E364" s="140" t="s">
        <v>449</v>
      </c>
      <c r="F364" s="141" t="s">
        <v>187</v>
      </c>
      <c r="G364" s="159">
        <v>168.87779999999998</v>
      </c>
    </row>
    <row r="365" spans="1:7" x14ac:dyDescent="0.25">
      <c r="A365" s="179" t="s">
        <v>450</v>
      </c>
      <c r="B365" s="180">
        <v>913</v>
      </c>
      <c r="C365" s="163">
        <v>1</v>
      </c>
      <c r="D365" s="163">
        <v>13</v>
      </c>
      <c r="E365" s="140" t="s">
        <v>451</v>
      </c>
      <c r="F365" s="141" t="s">
        <v>187</v>
      </c>
      <c r="G365" s="159">
        <v>168.87779999999998</v>
      </c>
    </row>
    <row r="366" spans="1:7" x14ac:dyDescent="0.25">
      <c r="A366" s="179" t="s">
        <v>204</v>
      </c>
      <c r="B366" s="180">
        <v>913</v>
      </c>
      <c r="C366" s="163">
        <v>1</v>
      </c>
      <c r="D366" s="163">
        <v>13</v>
      </c>
      <c r="E366" s="140" t="s">
        <v>451</v>
      </c>
      <c r="F366" s="141" t="s">
        <v>205</v>
      </c>
      <c r="G366" s="159">
        <v>168.87779999999998</v>
      </c>
    </row>
    <row r="367" spans="1:7" ht="47.25" x14ac:dyDescent="0.25">
      <c r="A367" s="179" t="s">
        <v>452</v>
      </c>
      <c r="B367" s="180">
        <v>913</v>
      </c>
      <c r="C367" s="163">
        <v>1</v>
      </c>
      <c r="D367" s="163">
        <v>13</v>
      </c>
      <c r="E367" s="140" t="s">
        <v>453</v>
      </c>
      <c r="F367" s="141" t="s">
        <v>187</v>
      </c>
      <c r="G367" s="159">
        <v>5601.3329999999996</v>
      </c>
    </row>
    <row r="368" spans="1:7" ht="31.5" x14ac:dyDescent="0.25">
      <c r="A368" s="179" t="s">
        <v>454</v>
      </c>
      <c r="B368" s="180">
        <v>913</v>
      </c>
      <c r="C368" s="163">
        <v>1</v>
      </c>
      <c r="D368" s="163">
        <v>13</v>
      </c>
      <c r="E368" s="140" t="s">
        <v>455</v>
      </c>
      <c r="F368" s="141" t="s">
        <v>187</v>
      </c>
      <c r="G368" s="159">
        <v>5601.3329999999996</v>
      </c>
    </row>
    <row r="369" spans="1:7" ht="31.5" x14ac:dyDescent="0.25">
      <c r="A369" s="179" t="s">
        <v>281</v>
      </c>
      <c r="B369" s="180">
        <v>913</v>
      </c>
      <c r="C369" s="163">
        <v>1</v>
      </c>
      <c r="D369" s="163">
        <v>13</v>
      </c>
      <c r="E369" s="140" t="s">
        <v>457</v>
      </c>
      <c r="F369" s="141" t="s">
        <v>187</v>
      </c>
      <c r="G369" s="159">
        <v>176.58099999999999</v>
      </c>
    </row>
    <row r="370" spans="1:7" ht="63" x14ac:dyDescent="0.25">
      <c r="A370" s="179" t="s">
        <v>208</v>
      </c>
      <c r="B370" s="180">
        <v>913</v>
      </c>
      <c r="C370" s="163">
        <v>1</v>
      </c>
      <c r="D370" s="163">
        <v>13</v>
      </c>
      <c r="E370" s="140" t="s">
        <v>457</v>
      </c>
      <c r="F370" s="141" t="s">
        <v>209</v>
      </c>
      <c r="G370" s="159">
        <v>1.3</v>
      </c>
    </row>
    <row r="371" spans="1:7" ht="31.5" x14ac:dyDescent="0.25">
      <c r="A371" s="179" t="s">
        <v>194</v>
      </c>
      <c r="B371" s="180">
        <v>913</v>
      </c>
      <c r="C371" s="163">
        <v>1</v>
      </c>
      <c r="D371" s="163">
        <v>13</v>
      </c>
      <c r="E371" s="140" t="s">
        <v>457</v>
      </c>
      <c r="F371" s="141" t="s">
        <v>195</v>
      </c>
      <c r="G371" s="159">
        <v>175.28100000000001</v>
      </c>
    </row>
    <row r="372" spans="1:7" ht="141" customHeight="1" x14ac:dyDescent="0.25">
      <c r="A372" s="179" t="s">
        <v>270</v>
      </c>
      <c r="B372" s="180">
        <v>913</v>
      </c>
      <c r="C372" s="163">
        <v>1</v>
      </c>
      <c r="D372" s="163">
        <v>13</v>
      </c>
      <c r="E372" s="140" t="s">
        <v>458</v>
      </c>
      <c r="F372" s="141" t="s">
        <v>187</v>
      </c>
      <c r="G372" s="159">
        <v>5424.7520000000004</v>
      </c>
    </row>
    <row r="373" spans="1:7" ht="63" x14ac:dyDescent="0.25">
      <c r="A373" s="179" t="s">
        <v>208</v>
      </c>
      <c r="B373" s="180">
        <v>913</v>
      </c>
      <c r="C373" s="163">
        <v>1</v>
      </c>
      <c r="D373" s="163">
        <v>13</v>
      </c>
      <c r="E373" s="140" t="s">
        <v>458</v>
      </c>
      <c r="F373" s="141" t="s">
        <v>209</v>
      </c>
      <c r="G373" s="159">
        <v>5424.7520000000004</v>
      </c>
    </row>
    <row r="374" spans="1:7" x14ac:dyDescent="0.25">
      <c r="A374" s="179" t="s">
        <v>784</v>
      </c>
      <c r="B374" s="180">
        <v>913</v>
      </c>
      <c r="C374" s="163">
        <v>4</v>
      </c>
      <c r="D374" s="163">
        <v>0</v>
      </c>
      <c r="E374" s="140" t="s">
        <v>187</v>
      </c>
      <c r="F374" s="141" t="s">
        <v>187</v>
      </c>
      <c r="G374" s="159">
        <v>80</v>
      </c>
    </row>
    <row r="375" spans="1:7" x14ac:dyDescent="0.25">
      <c r="A375" s="179" t="s">
        <v>702</v>
      </c>
      <c r="B375" s="180">
        <v>913</v>
      </c>
      <c r="C375" s="163">
        <v>4</v>
      </c>
      <c r="D375" s="163">
        <v>12</v>
      </c>
      <c r="E375" s="140" t="s">
        <v>187</v>
      </c>
      <c r="F375" s="141" t="s">
        <v>187</v>
      </c>
      <c r="G375" s="159">
        <v>80</v>
      </c>
    </row>
    <row r="376" spans="1:7" ht="47.25" x14ac:dyDescent="0.25">
      <c r="A376" s="179" t="s">
        <v>417</v>
      </c>
      <c r="B376" s="180">
        <v>913</v>
      </c>
      <c r="C376" s="163">
        <v>4</v>
      </c>
      <c r="D376" s="163">
        <v>12</v>
      </c>
      <c r="E376" s="140" t="s">
        <v>418</v>
      </c>
      <c r="F376" s="141" t="s">
        <v>187</v>
      </c>
      <c r="G376" s="159">
        <v>80</v>
      </c>
    </row>
    <row r="377" spans="1:7" ht="47.25" x14ac:dyDescent="0.25">
      <c r="A377" s="179" t="s">
        <v>419</v>
      </c>
      <c r="B377" s="180">
        <v>913</v>
      </c>
      <c r="C377" s="163">
        <v>4</v>
      </c>
      <c r="D377" s="163">
        <v>12</v>
      </c>
      <c r="E377" s="140" t="s">
        <v>420</v>
      </c>
      <c r="F377" s="141" t="s">
        <v>187</v>
      </c>
      <c r="G377" s="159">
        <v>80</v>
      </c>
    </row>
    <row r="378" spans="1:7" ht="31.5" x14ac:dyDescent="0.25">
      <c r="A378" s="179" t="s">
        <v>421</v>
      </c>
      <c r="B378" s="180">
        <v>913</v>
      </c>
      <c r="C378" s="163">
        <v>4</v>
      </c>
      <c r="D378" s="163">
        <v>12</v>
      </c>
      <c r="E378" s="140" t="s">
        <v>422</v>
      </c>
      <c r="F378" s="141" t="s">
        <v>187</v>
      </c>
      <c r="G378" s="159">
        <v>80</v>
      </c>
    </row>
    <row r="379" spans="1:7" ht="47.25" x14ac:dyDescent="0.25">
      <c r="A379" s="179" t="s">
        <v>427</v>
      </c>
      <c r="B379" s="180">
        <v>913</v>
      </c>
      <c r="C379" s="163">
        <v>4</v>
      </c>
      <c r="D379" s="163">
        <v>12</v>
      </c>
      <c r="E379" s="140" t="s">
        <v>428</v>
      </c>
      <c r="F379" s="141" t="s">
        <v>187</v>
      </c>
      <c r="G379" s="159">
        <v>80</v>
      </c>
    </row>
    <row r="380" spans="1:7" ht="31.5" x14ac:dyDescent="0.25">
      <c r="A380" s="179" t="s">
        <v>194</v>
      </c>
      <c r="B380" s="180">
        <v>913</v>
      </c>
      <c r="C380" s="163">
        <v>4</v>
      </c>
      <c r="D380" s="163">
        <v>12</v>
      </c>
      <c r="E380" s="140" t="s">
        <v>428</v>
      </c>
      <c r="F380" s="141" t="s">
        <v>195</v>
      </c>
      <c r="G380" s="159">
        <v>80</v>
      </c>
    </row>
    <row r="381" spans="1:7" x14ac:dyDescent="0.25">
      <c r="A381" s="179" t="s">
        <v>785</v>
      </c>
      <c r="B381" s="180">
        <v>913</v>
      </c>
      <c r="C381" s="163">
        <v>5</v>
      </c>
      <c r="D381" s="163">
        <v>0</v>
      </c>
      <c r="E381" s="140" t="s">
        <v>187</v>
      </c>
      <c r="F381" s="141" t="s">
        <v>187</v>
      </c>
      <c r="G381" s="159">
        <v>3.879</v>
      </c>
    </row>
    <row r="382" spans="1:7" x14ac:dyDescent="0.25">
      <c r="A382" s="179" t="s">
        <v>714</v>
      </c>
      <c r="B382" s="180">
        <v>913</v>
      </c>
      <c r="C382" s="163">
        <v>5</v>
      </c>
      <c r="D382" s="163">
        <v>1</v>
      </c>
      <c r="E382" s="140" t="s">
        <v>187</v>
      </c>
      <c r="F382" s="141" t="s">
        <v>187</v>
      </c>
      <c r="G382" s="159">
        <v>3.879</v>
      </c>
    </row>
    <row r="383" spans="1:7" ht="47.25" x14ac:dyDescent="0.25">
      <c r="A383" s="179" t="s">
        <v>417</v>
      </c>
      <c r="B383" s="180">
        <v>913</v>
      </c>
      <c r="C383" s="163">
        <v>5</v>
      </c>
      <c r="D383" s="163">
        <v>1</v>
      </c>
      <c r="E383" s="140" t="s">
        <v>418</v>
      </c>
      <c r="F383" s="141" t="s">
        <v>187</v>
      </c>
      <c r="G383" s="159">
        <v>3.879</v>
      </c>
    </row>
    <row r="384" spans="1:7" ht="47.25" x14ac:dyDescent="0.25">
      <c r="A384" s="179" t="s">
        <v>419</v>
      </c>
      <c r="B384" s="180">
        <v>913</v>
      </c>
      <c r="C384" s="163">
        <v>5</v>
      </c>
      <c r="D384" s="163">
        <v>1</v>
      </c>
      <c r="E384" s="140" t="s">
        <v>420</v>
      </c>
      <c r="F384" s="141" t="s">
        <v>187</v>
      </c>
      <c r="G384" s="159">
        <v>3.879</v>
      </c>
    </row>
    <row r="385" spans="1:7" ht="31.5" x14ac:dyDescent="0.25">
      <c r="A385" s="179" t="s">
        <v>421</v>
      </c>
      <c r="B385" s="180">
        <v>913</v>
      </c>
      <c r="C385" s="163">
        <v>5</v>
      </c>
      <c r="D385" s="163">
        <v>1</v>
      </c>
      <c r="E385" s="140" t="s">
        <v>422</v>
      </c>
      <c r="F385" s="141" t="s">
        <v>187</v>
      </c>
      <c r="G385" s="159">
        <v>3.879</v>
      </c>
    </row>
    <row r="386" spans="1:7" ht="31.5" x14ac:dyDescent="0.25">
      <c r="A386" s="179" t="s">
        <v>431</v>
      </c>
      <c r="B386" s="180">
        <v>913</v>
      </c>
      <c r="C386" s="163">
        <v>5</v>
      </c>
      <c r="D386" s="163">
        <v>1</v>
      </c>
      <c r="E386" s="140" t="s">
        <v>432</v>
      </c>
      <c r="F386" s="141" t="s">
        <v>187</v>
      </c>
      <c r="G386" s="159">
        <v>3.879</v>
      </c>
    </row>
    <row r="387" spans="1:7" ht="31.5" x14ac:dyDescent="0.25">
      <c r="A387" s="179" t="s">
        <v>194</v>
      </c>
      <c r="B387" s="180">
        <v>913</v>
      </c>
      <c r="C387" s="163">
        <v>5</v>
      </c>
      <c r="D387" s="163">
        <v>1</v>
      </c>
      <c r="E387" s="140" t="s">
        <v>432</v>
      </c>
      <c r="F387" s="141" t="s">
        <v>195</v>
      </c>
      <c r="G387" s="159">
        <v>3.879</v>
      </c>
    </row>
    <row r="388" spans="1:7" x14ac:dyDescent="0.25">
      <c r="A388" s="179" t="s">
        <v>787</v>
      </c>
      <c r="B388" s="180">
        <v>913</v>
      </c>
      <c r="C388" s="163">
        <v>7</v>
      </c>
      <c r="D388" s="163">
        <v>0</v>
      </c>
      <c r="E388" s="140" t="s">
        <v>187</v>
      </c>
      <c r="F388" s="141" t="s">
        <v>187</v>
      </c>
      <c r="G388" s="159">
        <v>15</v>
      </c>
    </row>
    <row r="389" spans="1:7" ht="31.5" x14ac:dyDescent="0.25">
      <c r="A389" s="179" t="s">
        <v>697</v>
      </c>
      <c r="B389" s="180">
        <v>913</v>
      </c>
      <c r="C389" s="163">
        <v>7</v>
      </c>
      <c r="D389" s="163">
        <v>5</v>
      </c>
      <c r="E389" s="140" t="s">
        <v>187</v>
      </c>
      <c r="F389" s="141" t="s">
        <v>187</v>
      </c>
      <c r="G389" s="159">
        <v>15</v>
      </c>
    </row>
    <row r="390" spans="1:7" ht="47.25" x14ac:dyDescent="0.25">
      <c r="A390" s="179" t="s">
        <v>417</v>
      </c>
      <c r="B390" s="180">
        <v>913</v>
      </c>
      <c r="C390" s="163">
        <v>7</v>
      </c>
      <c r="D390" s="163">
        <v>5</v>
      </c>
      <c r="E390" s="140" t="s">
        <v>418</v>
      </c>
      <c r="F390" s="141" t="s">
        <v>187</v>
      </c>
      <c r="G390" s="159">
        <v>15</v>
      </c>
    </row>
    <row r="391" spans="1:7" ht="47.25" x14ac:dyDescent="0.25">
      <c r="A391" s="179" t="s">
        <v>452</v>
      </c>
      <c r="B391" s="180">
        <v>913</v>
      </c>
      <c r="C391" s="163">
        <v>7</v>
      </c>
      <c r="D391" s="163">
        <v>5</v>
      </c>
      <c r="E391" s="140" t="s">
        <v>453</v>
      </c>
      <c r="F391" s="141" t="s">
        <v>187</v>
      </c>
      <c r="G391" s="159">
        <v>15</v>
      </c>
    </row>
    <row r="392" spans="1:7" ht="31.5" x14ac:dyDescent="0.25">
      <c r="A392" s="179" t="s">
        <v>454</v>
      </c>
      <c r="B392" s="180">
        <v>913</v>
      </c>
      <c r="C392" s="163">
        <v>7</v>
      </c>
      <c r="D392" s="163">
        <v>5</v>
      </c>
      <c r="E392" s="140" t="s">
        <v>455</v>
      </c>
      <c r="F392" s="141" t="s">
        <v>187</v>
      </c>
      <c r="G392" s="159">
        <v>15</v>
      </c>
    </row>
    <row r="393" spans="1:7" ht="31.5" x14ac:dyDescent="0.25">
      <c r="A393" s="179" t="s">
        <v>200</v>
      </c>
      <c r="B393" s="180">
        <v>913</v>
      </c>
      <c r="C393" s="163">
        <v>7</v>
      </c>
      <c r="D393" s="163">
        <v>5</v>
      </c>
      <c r="E393" s="140" t="s">
        <v>456</v>
      </c>
      <c r="F393" s="141" t="s">
        <v>187</v>
      </c>
      <c r="G393" s="159">
        <v>15</v>
      </c>
    </row>
    <row r="394" spans="1:7" ht="31.5" x14ac:dyDescent="0.25">
      <c r="A394" s="179" t="s">
        <v>194</v>
      </c>
      <c r="B394" s="180">
        <v>913</v>
      </c>
      <c r="C394" s="163">
        <v>7</v>
      </c>
      <c r="D394" s="163">
        <v>5</v>
      </c>
      <c r="E394" s="140" t="s">
        <v>456</v>
      </c>
      <c r="F394" s="141" t="s">
        <v>195</v>
      </c>
      <c r="G394" s="159">
        <v>15</v>
      </c>
    </row>
    <row r="395" spans="1:7" x14ac:dyDescent="0.25">
      <c r="A395" s="179" t="s">
        <v>792</v>
      </c>
      <c r="B395" s="180">
        <v>913</v>
      </c>
      <c r="C395" s="163">
        <v>12</v>
      </c>
      <c r="D395" s="163">
        <v>0</v>
      </c>
      <c r="E395" s="140" t="s">
        <v>187</v>
      </c>
      <c r="F395" s="141" t="s">
        <v>187</v>
      </c>
      <c r="G395" s="159">
        <v>3618</v>
      </c>
    </row>
    <row r="396" spans="1:7" x14ac:dyDescent="0.25">
      <c r="A396" s="179" t="s">
        <v>713</v>
      </c>
      <c r="B396" s="180">
        <v>913</v>
      </c>
      <c r="C396" s="163">
        <v>12</v>
      </c>
      <c r="D396" s="163">
        <v>2</v>
      </c>
      <c r="E396" s="140" t="s">
        <v>187</v>
      </c>
      <c r="F396" s="141" t="s">
        <v>187</v>
      </c>
      <c r="G396" s="159">
        <v>3618</v>
      </c>
    </row>
    <row r="397" spans="1:7" ht="47.25" x14ac:dyDescent="0.25">
      <c r="A397" s="179" t="s">
        <v>417</v>
      </c>
      <c r="B397" s="180">
        <v>913</v>
      </c>
      <c r="C397" s="163">
        <v>12</v>
      </c>
      <c r="D397" s="163">
        <v>2</v>
      </c>
      <c r="E397" s="140" t="s">
        <v>418</v>
      </c>
      <c r="F397" s="141" t="s">
        <v>187</v>
      </c>
      <c r="G397" s="159">
        <v>3618</v>
      </c>
    </row>
    <row r="398" spans="1:7" ht="63" x14ac:dyDescent="0.25">
      <c r="A398" s="179" t="s">
        <v>433</v>
      </c>
      <c r="B398" s="180">
        <v>913</v>
      </c>
      <c r="C398" s="163">
        <v>12</v>
      </c>
      <c r="D398" s="163">
        <v>2</v>
      </c>
      <c r="E398" s="140" t="s">
        <v>434</v>
      </c>
      <c r="F398" s="141" t="s">
        <v>187</v>
      </c>
      <c r="G398" s="159">
        <v>3618</v>
      </c>
    </row>
    <row r="399" spans="1:7" ht="44.25" customHeight="1" x14ac:dyDescent="0.25">
      <c r="A399" s="179" t="s">
        <v>444</v>
      </c>
      <c r="B399" s="180">
        <v>913</v>
      </c>
      <c r="C399" s="163">
        <v>12</v>
      </c>
      <c r="D399" s="163">
        <v>2</v>
      </c>
      <c r="E399" s="140" t="s">
        <v>445</v>
      </c>
      <c r="F399" s="141" t="s">
        <v>187</v>
      </c>
      <c r="G399" s="159">
        <v>3618</v>
      </c>
    </row>
    <row r="400" spans="1:7" ht="31.5" x14ac:dyDescent="0.25">
      <c r="A400" s="179" t="s">
        <v>446</v>
      </c>
      <c r="B400" s="180">
        <v>913</v>
      </c>
      <c r="C400" s="163">
        <v>12</v>
      </c>
      <c r="D400" s="163">
        <v>2</v>
      </c>
      <c r="E400" s="140" t="s">
        <v>447</v>
      </c>
      <c r="F400" s="141" t="s">
        <v>187</v>
      </c>
      <c r="G400" s="159">
        <v>3618</v>
      </c>
    </row>
    <row r="401" spans="1:7" x14ac:dyDescent="0.25">
      <c r="A401" s="179" t="s">
        <v>204</v>
      </c>
      <c r="B401" s="180">
        <v>913</v>
      </c>
      <c r="C401" s="163">
        <v>12</v>
      </c>
      <c r="D401" s="163">
        <v>2</v>
      </c>
      <c r="E401" s="140" t="s">
        <v>447</v>
      </c>
      <c r="F401" s="141" t="s">
        <v>205</v>
      </c>
      <c r="G401" s="159">
        <v>3618</v>
      </c>
    </row>
    <row r="402" spans="1:7" x14ac:dyDescent="0.25">
      <c r="A402" s="182" t="s">
        <v>804</v>
      </c>
      <c r="B402" s="183">
        <v>916</v>
      </c>
      <c r="C402" s="162">
        <v>0</v>
      </c>
      <c r="D402" s="162">
        <v>0</v>
      </c>
      <c r="E402" s="154" t="s">
        <v>187</v>
      </c>
      <c r="F402" s="155" t="s">
        <v>187</v>
      </c>
      <c r="G402" s="160">
        <v>2074.7339999999999</v>
      </c>
    </row>
    <row r="403" spans="1:7" x14ac:dyDescent="0.25">
      <c r="A403" s="179" t="s">
        <v>781</v>
      </c>
      <c r="B403" s="180">
        <v>916</v>
      </c>
      <c r="C403" s="163">
        <v>1</v>
      </c>
      <c r="D403" s="163">
        <v>0</v>
      </c>
      <c r="E403" s="140" t="s">
        <v>187</v>
      </c>
      <c r="F403" s="141" t="s">
        <v>187</v>
      </c>
      <c r="G403" s="159">
        <v>2074.7339999999999</v>
      </c>
    </row>
    <row r="404" spans="1:7" ht="47.25" x14ac:dyDescent="0.25">
      <c r="A404" s="179" t="s">
        <v>698</v>
      </c>
      <c r="B404" s="180">
        <v>916</v>
      </c>
      <c r="C404" s="163">
        <v>1</v>
      </c>
      <c r="D404" s="163">
        <v>3</v>
      </c>
      <c r="E404" s="140" t="s">
        <v>187</v>
      </c>
      <c r="F404" s="141" t="s">
        <v>187</v>
      </c>
      <c r="G404" s="159">
        <v>2074.7339999999999</v>
      </c>
    </row>
    <row r="405" spans="1:7" x14ac:dyDescent="0.25">
      <c r="A405" s="179" t="s">
        <v>648</v>
      </c>
      <c r="B405" s="180">
        <v>916</v>
      </c>
      <c r="C405" s="163">
        <v>1</v>
      </c>
      <c r="D405" s="163">
        <v>3</v>
      </c>
      <c r="E405" s="140" t="s">
        <v>649</v>
      </c>
      <c r="F405" s="141" t="s">
        <v>187</v>
      </c>
      <c r="G405" s="159">
        <v>2074.7339999999999</v>
      </c>
    </row>
    <row r="406" spans="1:7" ht="31.5" x14ac:dyDescent="0.25">
      <c r="A406" s="179" t="s">
        <v>650</v>
      </c>
      <c r="B406" s="180">
        <v>916</v>
      </c>
      <c r="C406" s="163">
        <v>1</v>
      </c>
      <c r="D406" s="163">
        <v>3</v>
      </c>
      <c r="E406" s="140" t="s">
        <v>651</v>
      </c>
      <c r="F406" s="141" t="s">
        <v>187</v>
      </c>
      <c r="G406" s="159">
        <v>2074.7339999999999</v>
      </c>
    </row>
    <row r="407" spans="1:7" ht="31.5" x14ac:dyDescent="0.25">
      <c r="A407" s="179" t="s">
        <v>652</v>
      </c>
      <c r="B407" s="180">
        <v>916</v>
      </c>
      <c r="C407" s="163">
        <v>1</v>
      </c>
      <c r="D407" s="163">
        <v>3</v>
      </c>
      <c r="E407" s="140" t="s">
        <v>653</v>
      </c>
      <c r="F407" s="141" t="s">
        <v>187</v>
      </c>
      <c r="G407" s="159">
        <v>1471.412</v>
      </c>
    </row>
    <row r="408" spans="1:7" ht="138" customHeight="1" x14ac:dyDescent="0.25">
      <c r="A408" s="179" t="s">
        <v>270</v>
      </c>
      <c r="B408" s="180">
        <v>916</v>
      </c>
      <c r="C408" s="163">
        <v>1</v>
      </c>
      <c r="D408" s="163">
        <v>3</v>
      </c>
      <c r="E408" s="140" t="s">
        <v>654</v>
      </c>
      <c r="F408" s="141" t="s">
        <v>187</v>
      </c>
      <c r="G408" s="159">
        <v>1471.412</v>
      </c>
    </row>
    <row r="409" spans="1:7" ht="63" x14ac:dyDescent="0.25">
      <c r="A409" s="179" t="s">
        <v>208</v>
      </c>
      <c r="B409" s="180">
        <v>916</v>
      </c>
      <c r="C409" s="163">
        <v>1</v>
      </c>
      <c r="D409" s="163">
        <v>3</v>
      </c>
      <c r="E409" s="140" t="s">
        <v>654</v>
      </c>
      <c r="F409" s="141" t="s">
        <v>209</v>
      </c>
      <c r="G409" s="159">
        <v>1471.412</v>
      </c>
    </row>
    <row r="410" spans="1:7" ht="31.5" x14ac:dyDescent="0.25">
      <c r="A410" s="179" t="s">
        <v>655</v>
      </c>
      <c r="B410" s="180">
        <v>916</v>
      </c>
      <c r="C410" s="163">
        <v>1</v>
      </c>
      <c r="D410" s="163">
        <v>3</v>
      </c>
      <c r="E410" s="140" t="s">
        <v>656</v>
      </c>
      <c r="F410" s="141" t="s">
        <v>187</v>
      </c>
      <c r="G410" s="159">
        <v>603.322</v>
      </c>
    </row>
    <row r="411" spans="1:7" x14ac:dyDescent="0.25">
      <c r="A411" s="179" t="s">
        <v>327</v>
      </c>
      <c r="B411" s="180">
        <v>916</v>
      </c>
      <c r="C411" s="163">
        <v>1</v>
      </c>
      <c r="D411" s="163">
        <v>3</v>
      </c>
      <c r="E411" s="140" t="s">
        <v>657</v>
      </c>
      <c r="F411" s="141" t="s">
        <v>187</v>
      </c>
      <c r="G411" s="159">
        <v>14.486000000000001</v>
      </c>
    </row>
    <row r="412" spans="1:7" ht="63" x14ac:dyDescent="0.25">
      <c r="A412" s="179" t="s">
        <v>208</v>
      </c>
      <c r="B412" s="180">
        <v>916</v>
      </c>
      <c r="C412" s="163">
        <v>1</v>
      </c>
      <c r="D412" s="163">
        <v>3</v>
      </c>
      <c r="E412" s="140" t="s">
        <v>657</v>
      </c>
      <c r="F412" s="141" t="s">
        <v>209</v>
      </c>
      <c r="G412" s="159">
        <v>2.5</v>
      </c>
    </row>
    <row r="413" spans="1:7" ht="31.5" x14ac:dyDescent="0.25">
      <c r="A413" s="179" t="s">
        <v>194</v>
      </c>
      <c r="B413" s="180">
        <v>916</v>
      </c>
      <c r="C413" s="163">
        <v>1</v>
      </c>
      <c r="D413" s="163">
        <v>3</v>
      </c>
      <c r="E413" s="140" t="s">
        <v>657</v>
      </c>
      <c r="F413" s="141" t="s">
        <v>195</v>
      </c>
      <c r="G413" s="159">
        <v>11.986000000000001</v>
      </c>
    </row>
    <row r="414" spans="1:7" ht="139.5" customHeight="1" x14ac:dyDescent="0.25">
      <c r="A414" s="179" t="s">
        <v>270</v>
      </c>
      <c r="B414" s="180">
        <v>916</v>
      </c>
      <c r="C414" s="163">
        <v>1</v>
      </c>
      <c r="D414" s="163">
        <v>3</v>
      </c>
      <c r="E414" s="140" t="s">
        <v>658</v>
      </c>
      <c r="F414" s="141" t="s">
        <v>187</v>
      </c>
      <c r="G414" s="159">
        <v>588.83600000000001</v>
      </c>
    </row>
    <row r="415" spans="1:7" ht="63" x14ac:dyDescent="0.25">
      <c r="A415" s="179" t="s">
        <v>208</v>
      </c>
      <c r="B415" s="180">
        <v>916</v>
      </c>
      <c r="C415" s="163">
        <v>1</v>
      </c>
      <c r="D415" s="163">
        <v>3</v>
      </c>
      <c r="E415" s="140" t="s">
        <v>658</v>
      </c>
      <c r="F415" s="141" t="s">
        <v>209</v>
      </c>
      <c r="G415" s="159">
        <v>588.83600000000001</v>
      </c>
    </row>
    <row r="416" spans="1:7" x14ac:dyDescent="0.25">
      <c r="A416" s="182" t="s">
        <v>805</v>
      </c>
      <c r="B416" s="183">
        <v>917</v>
      </c>
      <c r="C416" s="162">
        <v>0</v>
      </c>
      <c r="D416" s="162">
        <v>0</v>
      </c>
      <c r="E416" s="154" t="s">
        <v>187</v>
      </c>
      <c r="F416" s="155" t="s">
        <v>187</v>
      </c>
      <c r="G416" s="160">
        <v>78581.621809999997</v>
      </c>
    </row>
    <row r="417" spans="1:7" x14ac:dyDescent="0.25">
      <c r="A417" s="179" t="s">
        <v>781</v>
      </c>
      <c r="B417" s="180">
        <v>917</v>
      </c>
      <c r="C417" s="163">
        <v>1</v>
      </c>
      <c r="D417" s="163">
        <v>0</v>
      </c>
      <c r="E417" s="140" t="s">
        <v>187</v>
      </c>
      <c r="F417" s="141" t="s">
        <v>187</v>
      </c>
      <c r="G417" s="159">
        <v>64648.258159999998</v>
      </c>
    </row>
    <row r="418" spans="1:7" ht="31.5" x14ac:dyDescent="0.25">
      <c r="A418" s="179" t="s">
        <v>711</v>
      </c>
      <c r="B418" s="180">
        <v>917</v>
      </c>
      <c r="C418" s="163">
        <v>1</v>
      </c>
      <c r="D418" s="163">
        <v>2</v>
      </c>
      <c r="E418" s="140" t="s">
        <v>187</v>
      </c>
      <c r="F418" s="141" t="s">
        <v>187</v>
      </c>
      <c r="G418" s="159">
        <v>3607.4369999999999</v>
      </c>
    </row>
    <row r="419" spans="1:7" ht="31.5" x14ac:dyDescent="0.25">
      <c r="A419" s="179" t="s">
        <v>459</v>
      </c>
      <c r="B419" s="180">
        <v>917</v>
      </c>
      <c r="C419" s="163">
        <v>1</v>
      </c>
      <c r="D419" s="163">
        <v>2</v>
      </c>
      <c r="E419" s="140" t="s">
        <v>460</v>
      </c>
      <c r="F419" s="141" t="s">
        <v>187</v>
      </c>
      <c r="G419" s="159">
        <v>3607.4369999999999</v>
      </c>
    </row>
    <row r="420" spans="1:7" ht="31.5" x14ac:dyDescent="0.25">
      <c r="A420" s="179" t="s">
        <v>461</v>
      </c>
      <c r="B420" s="180">
        <v>917</v>
      </c>
      <c r="C420" s="163">
        <v>1</v>
      </c>
      <c r="D420" s="163">
        <v>2</v>
      </c>
      <c r="E420" s="140" t="s">
        <v>462</v>
      </c>
      <c r="F420" s="141" t="s">
        <v>187</v>
      </c>
      <c r="G420" s="159">
        <v>3607.4369999999999</v>
      </c>
    </row>
    <row r="421" spans="1:7" ht="31.5" x14ac:dyDescent="0.25">
      <c r="A421" s="179" t="s">
        <v>489</v>
      </c>
      <c r="B421" s="180">
        <v>917</v>
      </c>
      <c r="C421" s="163">
        <v>1</v>
      </c>
      <c r="D421" s="163">
        <v>2</v>
      </c>
      <c r="E421" s="140" t="s">
        <v>490</v>
      </c>
      <c r="F421" s="141" t="s">
        <v>187</v>
      </c>
      <c r="G421" s="159">
        <v>3607.4369999999999</v>
      </c>
    </row>
    <row r="422" spans="1:7" ht="140.25" customHeight="1" x14ac:dyDescent="0.25">
      <c r="A422" s="179" t="s">
        <v>270</v>
      </c>
      <c r="B422" s="180">
        <v>917</v>
      </c>
      <c r="C422" s="163">
        <v>1</v>
      </c>
      <c r="D422" s="163">
        <v>2</v>
      </c>
      <c r="E422" s="140" t="s">
        <v>492</v>
      </c>
      <c r="F422" s="141" t="s">
        <v>187</v>
      </c>
      <c r="G422" s="159">
        <v>3607.4369999999999</v>
      </c>
    </row>
    <row r="423" spans="1:7" ht="63" x14ac:dyDescent="0.25">
      <c r="A423" s="179" t="s">
        <v>208</v>
      </c>
      <c r="B423" s="180">
        <v>917</v>
      </c>
      <c r="C423" s="163">
        <v>1</v>
      </c>
      <c r="D423" s="163">
        <v>2</v>
      </c>
      <c r="E423" s="140" t="s">
        <v>492</v>
      </c>
      <c r="F423" s="141" t="s">
        <v>209</v>
      </c>
      <c r="G423" s="159">
        <v>3607.4369999999999</v>
      </c>
    </row>
    <row r="424" spans="1:7" ht="47.25" x14ac:dyDescent="0.25">
      <c r="A424" s="179" t="s">
        <v>709</v>
      </c>
      <c r="B424" s="180">
        <v>917</v>
      </c>
      <c r="C424" s="163">
        <v>1</v>
      </c>
      <c r="D424" s="163">
        <v>4</v>
      </c>
      <c r="E424" s="140" t="s">
        <v>187</v>
      </c>
      <c r="F424" s="141" t="s">
        <v>187</v>
      </c>
      <c r="G424" s="159">
        <v>59085.472159999998</v>
      </c>
    </row>
    <row r="425" spans="1:7" ht="47.25" x14ac:dyDescent="0.25">
      <c r="A425" s="179" t="s">
        <v>330</v>
      </c>
      <c r="B425" s="180">
        <v>917</v>
      </c>
      <c r="C425" s="163">
        <v>1</v>
      </c>
      <c r="D425" s="163">
        <v>4</v>
      </c>
      <c r="E425" s="140" t="s">
        <v>331</v>
      </c>
      <c r="F425" s="141" t="s">
        <v>187</v>
      </c>
      <c r="G425" s="159">
        <v>3</v>
      </c>
    </row>
    <row r="426" spans="1:7" ht="47.25" x14ac:dyDescent="0.25">
      <c r="A426" s="179" t="s">
        <v>360</v>
      </c>
      <c r="B426" s="180">
        <v>917</v>
      </c>
      <c r="C426" s="163">
        <v>1</v>
      </c>
      <c r="D426" s="163">
        <v>4</v>
      </c>
      <c r="E426" s="140" t="s">
        <v>361</v>
      </c>
      <c r="F426" s="141" t="s">
        <v>187</v>
      </c>
      <c r="G426" s="159">
        <v>3</v>
      </c>
    </row>
    <row r="427" spans="1:7" ht="47.25" customHeight="1" x14ac:dyDescent="0.25">
      <c r="A427" s="179" t="s">
        <v>365</v>
      </c>
      <c r="B427" s="180">
        <v>917</v>
      </c>
      <c r="C427" s="163">
        <v>1</v>
      </c>
      <c r="D427" s="163">
        <v>4</v>
      </c>
      <c r="E427" s="140" t="s">
        <v>366</v>
      </c>
      <c r="F427" s="141" t="s">
        <v>187</v>
      </c>
      <c r="G427" s="159">
        <v>3</v>
      </c>
    </row>
    <row r="428" spans="1:7" ht="63" x14ac:dyDescent="0.25">
      <c r="A428" s="179" t="s">
        <v>287</v>
      </c>
      <c r="B428" s="180">
        <v>917</v>
      </c>
      <c r="C428" s="163">
        <v>1</v>
      </c>
      <c r="D428" s="163">
        <v>4</v>
      </c>
      <c r="E428" s="140" t="s">
        <v>367</v>
      </c>
      <c r="F428" s="141" t="s">
        <v>187</v>
      </c>
      <c r="G428" s="159">
        <v>3</v>
      </c>
    </row>
    <row r="429" spans="1:7" ht="31.5" x14ac:dyDescent="0.25">
      <c r="A429" s="179" t="s">
        <v>194</v>
      </c>
      <c r="B429" s="180">
        <v>917</v>
      </c>
      <c r="C429" s="163">
        <v>1</v>
      </c>
      <c r="D429" s="163">
        <v>4</v>
      </c>
      <c r="E429" s="140" t="s">
        <v>367</v>
      </c>
      <c r="F429" s="141" t="s">
        <v>195</v>
      </c>
      <c r="G429" s="159">
        <v>3</v>
      </c>
    </row>
    <row r="430" spans="1:7" ht="31.5" x14ac:dyDescent="0.25">
      <c r="A430" s="179" t="s">
        <v>459</v>
      </c>
      <c r="B430" s="180">
        <v>917</v>
      </c>
      <c r="C430" s="163">
        <v>1</v>
      </c>
      <c r="D430" s="163">
        <v>4</v>
      </c>
      <c r="E430" s="140" t="s">
        <v>460</v>
      </c>
      <c r="F430" s="141" t="s">
        <v>187</v>
      </c>
      <c r="G430" s="159">
        <v>59082.472159999998</v>
      </c>
    </row>
    <row r="431" spans="1:7" ht="31.5" x14ac:dyDescent="0.25">
      <c r="A431" s="179" t="s">
        <v>461</v>
      </c>
      <c r="B431" s="180">
        <v>917</v>
      </c>
      <c r="C431" s="163">
        <v>1</v>
      </c>
      <c r="D431" s="163">
        <v>4</v>
      </c>
      <c r="E431" s="140" t="s">
        <v>462</v>
      </c>
      <c r="F431" s="141" t="s">
        <v>187</v>
      </c>
      <c r="G431" s="159">
        <v>59082.472159999998</v>
      </c>
    </row>
    <row r="432" spans="1:7" ht="31.5" x14ac:dyDescent="0.25">
      <c r="A432" s="179" t="s">
        <v>485</v>
      </c>
      <c r="B432" s="180">
        <v>917</v>
      </c>
      <c r="C432" s="163">
        <v>1</v>
      </c>
      <c r="D432" s="163">
        <v>4</v>
      </c>
      <c r="E432" s="140" t="s">
        <v>486</v>
      </c>
      <c r="F432" s="141" t="s">
        <v>187</v>
      </c>
      <c r="G432" s="159">
        <v>54020.472159999998</v>
      </c>
    </row>
    <row r="433" spans="1:7" ht="31.5" x14ac:dyDescent="0.25">
      <c r="A433" s="179" t="s">
        <v>281</v>
      </c>
      <c r="B433" s="180">
        <v>917</v>
      </c>
      <c r="C433" s="163">
        <v>1</v>
      </c>
      <c r="D433" s="163">
        <v>4</v>
      </c>
      <c r="E433" s="140" t="s">
        <v>487</v>
      </c>
      <c r="F433" s="141" t="s">
        <v>187</v>
      </c>
      <c r="G433" s="159">
        <v>4033.2481600000001</v>
      </c>
    </row>
    <row r="434" spans="1:7" ht="63" x14ac:dyDescent="0.25">
      <c r="A434" s="179" t="s">
        <v>208</v>
      </c>
      <c r="B434" s="180">
        <v>917</v>
      </c>
      <c r="C434" s="163">
        <v>1</v>
      </c>
      <c r="D434" s="163">
        <v>4</v>
      </c>
      <c r="E434" s="140" t="s">
        <v>487</v>
      </c>
      <c r="F434" s="141" t="s">
        <v>209</v>
      </c>
      <c r="G434" s="159">
        <v>42.60998</v>
      </c>
    </row>
    <row r="435" spans="1:7" ht="31.5" x14ac:dyDescent="0.25">
      <c r="A435" s="179" t="s">
        <v>194</v>
      </c>
      <c r="B435" s="180">
        <v>917</v>
      </c>
      <c r="C435" s="163">
        <v>1</v>
      </c>
      <c r="D435" s="163">
        <v>4</v>
      </c>
      <c r="E435" s="140" t="s">
        <v>487</v>
      </c>
      <c r="F435" s="141" t="s">
        <v>195</v>
      </c>
      <c r="G435" s="159">
        <v>3947.6830199999999</v>
      </c>
    </row>
    <row r="436" spans="1:7" x14ac:dyDescent="0.25">
      <c r="A436" s="179" t="s">
        <v>243</v>
      </c>
      <c r="B436" s="180">
        <v>917</v>
      </c>
      <c r="C436" s="163">
        <v>1</v>
      </c>
      <c r="D436" s="163">
        <v>4</v>
      </c>
      <c r="E436" s="140" t="s">
        <v>487</v>
      </c>
      <c r="F436" s="141" t="s">
        <v>244</v>
      </c>
      <c r="G436" s="159">
        <v>25</v>
      </c>
    </row>
    <row r="437" spans="1:7" x14ac:dyDescent="0.25">
      <c r="A437" s="179" t="s">
        <v>204</v>
      </c>
      <c r="B437" s="180">
        <v>917</v>
      </c>
      <c r="C437" s="163">
        <v>1</v>
      </c>
      <c r="D437" s="163">
        <v>4</v>
      </c>
      <c r="E437" s="140" t="s">
        <v>487</v>
      </c>
      <c r="F437" s="141" t="s">
        <v>205</v>
      </c>
      <c r="G437" s="159">
        <v>17.955159999999999</v>
      </c>
    </row>
    <row r="438" spans="1:7" ht="135.75" customHeight="1" x14ac:dyDescent="0.25">
      <c r="A438" s="179" t="s">
        <v>270</v>
      </c>
      <c r="B438" s="180">
        <v>917</v>
      </c>
      <c r="C438" s="163">
        <v>1</v>
      </c>
      <c r="D438" s="163">
        <v>4</v>
      </c>
      <c r="E438" s="140" t="s">
        <v>488</v>
      </c>
      <c r="F438" s="141" t="s">
        <v>187</v>
      </c>
      <c r="G438" s="159">
        <v>49987.224000000002</v>
      </c>
    </row>
    <row r="439" spans="1:7" ht="63" x14ac:dyDescent="0.25">
      <c r="A439" s="179" t="s">
        <v>208</v>
      </c>
      <c r="B439" s="180">
        <v>917</v>
      </c>
      <c r="C439" s="163">
        <v>1</v>
      </c>
      <c r="D439" s="163">
        <v>4</v>
      </c>
      <c r="E439" s="140" t="s">
        <v>488</v>
      </c>
      <c r="F439" s="141" t="s">
        <v>209</v>
      </c>
      <c r="G439" s="159">
        <v>49987.224000000002</v>
      </c>
    </row>
    <row r="440" spans="1:7" ht="31.5" x14ac:dyDescent="0.25">
      <c r="A440" s="179" t="s">
        <v>493</v>
      </c>
      <c r="B440" s="180">
        <v>917</v>
      </c>
      <c r="C440" s="163">
        <v>1</v>
      </c>
      <c r="D440" s="163">
        <v>4</v>
      </c>
      <c r="E440" s="140" t="s">
        <v>494</v>
      </c>
      <c r="F440" s="141" t="s">
        <v>187</v>
      </c>
      <c r="G440" s="159">
        <v>5062</v>
      </c>
    </row>
    <row r="441" spans="1:7" ht="63" x14ac:dyDescent="0.25">
      <c r="A441" s="179" t="s">
        <v>497</v>
      </c>
      <c r="B441" s="180">
        <v>917</v>
      </c>
      <c r="C441" s="163">
        <v>1</v>
      </c>
      <c r="D441" s="163">
        <v>4</v>
      </c>
      <c r="E441" s="140" t="s">
        <v>498</v>
      </c>
      <c r="F441" s="141" t="s">
        <v>187</v>
      </c>
      <c r="G441" s="159">
        <v>1745.5</v>
      </c>
    </row>
    <row r="442" spans="1:7" ht="63" x14ac:dyDescent="0.25">
      <c r="A442" s="179" t="s">
        <v>208</v>
      </c>
      <c r="B442" s="180">
        <v>917</v>
      </c>
      <c r="C442" s="163">
        <v>1</v>
      </c>
      <c r="D442" s="163">
        <v>4</v>
      </c>
      <c r="E442" s="140" t="s">
        <v>498</v>
      </c>
      <c r="F442" s="141" t="s">
        <v>209</v>
      </c>
      <c r="G442" s="159">
        <v>1600.66</v>
      </c>
    </row>
    <row r="443" spans="1:7" ht="31.5" x14ac:dyDescent="0.25">
      <c r="A443" s="179" t="s">
        <v>194</v>
      </c>
      <c r="B443" s="180">
        <v>917</v>
      </c>
      <c r="C443" s="163">
        <v>1</v>
      </c>
      <c r="D443" s="163">
        <v>4</v>
      </c>
      <c r="E443" s="140" t="s">
        <v>498</v>
      </c>
      <c r="F443" s="141" t="s">
        <v>195</v>
      </c>
      <c r="G443" s="159">
        <v>144.84</v>
      </c>
    </row>
    <row r="444" spans="1:7" ht="63" x14ac:dyDescent="0.25">
      <c r="A444" s="179" t="s">
        <v>499</v>
      </c>
      <c r="B444" s="180">
        <v>917</v>
      </c>
      <c r="C444" s="163">
        <v>1</v>
      </c>
      <c r="D444" s="163">
        <v>4</v>
      </c>
      <c r="E444" s="140" t="s">
        <v>500</v>
      </c>
      <c r="F444" s="141" t="s">
        <v>187</v>
      </c>
      <c r="G444" s="159">
        <v>1631.9</v>
      </c>
    </row>
    <row r="445" spans="1:7" ht="63" x14ac:dyDescent="0.25">
      <c r="A445" s="179" t="s">
        <v>208</v>
      </c>
      <c r="B445" s="180">
        <v>917</v>
      </c>
      <c r="C445" s="163">
        <v>1</v>
      </c>
      <c r="D445" s="163">
        <v>4</v>
      </c>
      <c r="E445" s="140" t="s">
        <v>500</v>
      </c>
      <c r="F445" s="141" t="s">
        <v>209</v>
      </c>
      <c r="G445" s="159">
        <v>1430.2</v>
      </c>
    </row>
    <row r="446" spans="1:7" ht="31.5" x14ac:dyDescent="0.25">
      <c r="A446" s="179" t="s">
        <v>194</v>
      </c>
      <c r="B446" s="180">
        <v>917</v>
      </c>
      <c r="C446" s="163">
        <v>1</v>
      </c>
      <c r="D446" s="163">
        <v>4</v>
      </c>
      <c r="E446" s="140" t="s">
        <v>500</v>
      </c>
      <c r="F446" s="141" t="s">
        <v>195</v>
      </c>
      <c r="G446" s="159">
        <v>201.7</v>
      </c>
    </row>
    <row r="447" spans="1:7" ht="31.5" x14ac:dyDescent="0.25">
      <c r="A447" s="179" t="s">
        <v>501</v>
      </c>
      <c r="B447" s="180">
        <v>917</v>
      </c>
      <c r="C447" s="163">
        <v>1</v>
      </c>
      <c r="D447" s="163">
        <v>4</v>
      </c>
      <c r="E447" s="140" t="s">
        <v>502</v>
      </c>
      <c r="F447" s="141" t="s">
        <v>187</v>
      </c>
      <c r="G447" s="159">
        <v>821.3</v>
      </c>
    </row>
    <row r="448" spans="1:7" ht="63" x14ac:dyDescent="0.25">
      <c r="A448" s="179" t="s">
        <v>208</v>
      </c>
      <c r="B448" s="180">
        <v>917</v>
      </c>
      <c r="C448" s="163">
        <v>1</v>
      </c>
      <c r="D448" s="163">
        <v>4</v>
      </c>
      <c r="E448" s="140" t="s">
        <v>502</v>
      </c>
      <c r="F448" s="141" t="s">
        <v>209</v>
      </c>
      <c r="G448" s="159">
        <v>752.10599999999999</v>
      </c>
    </row>
    <row r="449" spans="1:7" ht="31.5" x14ac:dyDescent="0.25">
      <c r="A449" s="179" t="s">
        <v>194</v>
      </c>
      <c r="B449" s="180">
        <v>917</v>
      </c>
      <c r="C449" s="163">
        <v>1</v>
      </c>
      <c r="D449" s="163">
        <v>4</v>
      </c>
      <c r="E449" s="140" t="s">
        <v>502</v>
      </c>
      <c r="F449" s="141" t="s">
        <v>195</v>
      </c>
      <c r="G449" s="159">
        <v>69.194000000000003</v>
      </c>
    </row>
    <row r="450" spans="1:7" ht="47.25" x14ac:dyDescent="0.25">
      <c r="A450" s="179" t="s">
        <v>503</v>
      </c>
      <c r="B450" s="180">
        <v>917</v>
      </c>
      <c r="C450" s="163">
        <v>1</v>
      </c>
      <c r="D450" s="163">
        <v>4</v>
      </c>
      <c r="E450" s="140" t="s">
        <v>504</v>
      </c>
      <c r="F450" s="141" t="s">
        <v>187</v>
      </c>
      <c r="G450" s="159">
        <v>862.6</v>
      </c>
    </row>
    <row r="451" spans="1:7" ht="63" x14ac:dyDescent="0.25">
      <c r="A451" s="179" t="s">
        <v>208</v>
      </c>
      <c r="B451" s="180">
        <v>917</v>
      </c>
      <c r="C451" s="163">
        <v>1</v>
      </c>
      <c r="D451" s="163">
        <v>4</v>
      </c>
      <c r="E451" s="140" t="s">
        <v>504</v>
      </c>
      <c r="F451" s="141" t="s">
        <v>209</v>
      </c>
      <c r="G451" s="159">
        <v>793.46500000000003</v>
      </c>
    </row>
    <row r="452" spans="1:7" ht="31.5" x14ac:dyDescent="0.25">
      <c r="A452" s="179" t="s">
        <v>194</v>
      </c>
      <c r="B452" s="180">
        <v>917</v>
      </c>
      <c r="C452" s="163">
        <v>1</v>
      </c>
      <c r="D452" s="163">
        <v>4</v>
      </c>
      <c r="E452" s="140" t="s">
        <v>504</v>
      </c>
      <c r="F452" s="141" t="s">
        <v>195</v>
      </c>
      <c r="G452" s="159">
        <v>69.135000000000005</v>
      </c>
    </row>
    <row r="453" spans="1:7" ht="94.5" x14ac:dyDescent="0.25">
      <c r="A453" s="179" t="s">
        <v>505</v>
      </c>
      <c r="B453" s="180">
        <v>917</v>
      </c>
      <c r="C453" s="163">
        <v>1</v>
      </c>
      <c r="D453" s="163">
        <v>4</v>
      </c>
      <c r="E453" s="140" t="s">
        <v>506</v>
      </c>
      <c r="F453" s="141" t="s">
        <v>187</v>
      </c>
      <c r="G453" s="159">
        <v>0.7</v>
      </c>
    </row>
    <row r="454" spans="1:7" ht="31.5" x14ac:dyDescent="0.25">
      <c r="A454" s="179" t="s">
        <v>194</v>
      </c>
      <c r="B454" s="180">
        <v>917</v>
      </c>
      <c r="C454" s="163">
        <v>1</v>
      </c>
      <c r="D454" s="163">
        <v>4</v>
      </c>
      <c r="E454" s="140" t="s">
        <v>506</v>
      </c>
      <c r="F454" s="141" t="s">
        <v>195</v>
      </c>
      <c r="G454" s="159">
        <v>0.7</v>
      </c>
    </row>
    <row r="455" spans="1:7" x14ac:dyDescent="0.25">
      <c r="A455" s="179" t="s">
        <v>710</v>
      </c>
      <c r="B455" s="180">
        <v>917</v>
      </c>
      <c r="C455" s="163">
        <v>1</v>
      </c>
      <c r="D455" s="163">
        <v>5</v>
      </c>
      <c r="E455" s="140" t="s">
        <v>187</v>
      </c>
      <c r="F455" s="141" t="s">
        <v>187</v>
      </c>
      <c r="G455" s="159">
        <v>122.3</v>
      </c>
    </row>
    <row r="456" spans="1:7" ht="31.5" x14ac:dyDescent="0.25">
      <c r="A456" s="179" t="s">
        <v>459</v>
      </c>
      <c r="B456" s="180">
        <v>917</v>
      </c>
      <c r="C456" s="163">
        <v>1</v>
      </c>
      <c r="D456" s="163">
        <v>5</v>
      </c>
      <c r="E456" s="140" t="s">
        <v>460</v>
      </c>
      <c r="F456" s="141" t="s">
        <v>187</v>
      </c>
      <c r="G456" s="159">
        <v>122.3</v>
      </c>
    </row>
    <row r="457" spans="1:7" ht="31.5" x14ac:dyDescent="0.25">
      <c r="A457" s="179" t="s">
        <v>461</v>
      </c>
      <c r="B457" s="180">
        <v>917</v>
      </c>
      <c r="C457" s="163">
        <v>1</v>
      </c>
      <c r="D457" s="163">
        <v>5</v>
      </c>
      <c r="E457" s="140" t="s">
        <v>462</v>
      </c>
      <c r="F457" s="141" t="s">
        <v>187</v>
      </c>
      <c r="G457" s="159">
        <v>122.3</v>
      </c>
    </row>
    <row r="458" spans="1:7" ht="31.5" x14ac:dyDescent="0.25">
      <c r="A458" s="179" t="s">
        <v>493</v>
      </c>
      <c r="B458" s="180">
        <v>917</v>
      </c>
      <c r="C458" s="163">
        <v>1</v>
      </c>
      <c r="D458" s="163">
        <v>5</v>
      </c>
      <c r="E458" s="140" t="s">
        <v>494</v>
      </c>
      <c r="F458" s="141" t="s">
        <v>187</v>
      </c>
      <c r="G458" s="159">
        <v>122.3</v>
      </c>
    </row>
    <row r="459" spans="1:7" ht="47.25" x14ac:dyDescent="0.25">
      <c r="A459" s="179" t="s">
        <v>495</v>
      </c>
      <c r="B459" s="180">
        <v>917</v>
      </c>
      <c r="C459" s="163">
        <v>1</v>
      </c>
      <c r="D459" s="163">
        <v>5</v>
      </c>
      <c r="E459" s="140" t="s">
        <v>496</v>
      </c>
      <c r="F459" s="141" t="s">
        <v>187</v>
      </c>
      <c r="G459" s="159">
        <v>122.3</v>
      </c>
    </row>
    <row r="460" spans="1:7" ht="31.5" x14ac:dyDescent="0.25">
      <c r="A460" s="179" t="s">
        <v>194</v>
      </c>
      <c r="B460" s="180">
        <v>917</v>
      </c>
      <c r="C460" s="163">
        <v>1</v>
      </c>
      <c r="D460" s="163">
        <v>5</v>
      </c>
      <c r="E460" s="140" t="s">
        <v>496</v>
      </c>
      <c r="F460" s="141" t="s">
        <v>195</v>
      </c>
      <c r="G460" s="159">
        <v>122.3</v>
      </c>
    </row>
    <row r="461" spans="1:7" x14ac:dyDescent="0.25">
      <c r="A461" s="179" t="s">
        <v>695</v>
      </c>
      <c r="B461" s="180">
        <v>917</v>
      </c>
      <c r="C461" s="163">
        <v>1</v>
      </c>
      <c r="D461" s="163">
        <v>7</v>
      </c>
      <c r="E461" s="140" t="s">
        <v>187</v>
      </c>
      <c r="F461" s="141" t="s">
        <v>187</v>
      </c>
      <c r="G461" s="159">
        <v>0</v>
      </c>
    </row>
    <row r="462" spans="1:7" x14ac:dyDescent="0.25">
      <c r="A462" s="179" t="s">
        <v>648</v>
      </c>
      <c r="B462" s="180">
        <v>917</v>
      </c>
      <c r="C462" s="163">
        <v>1</v>
      </c>
      <c r="D462" s="163">
        <v>7</v>
      </c>
      <c r="E462" s="140" t="s">
        <v>649</v>
      </c>
      <c r="F462" s="141" t="s">
        <v>187</v>
      </c>
      <c r="G462" s="159">
        <v>0</v>
      </c>
    </row>
    <row r="463" spans="1:7" x14ac:dyDescent="0.25">
      <c r="A463" s="179" t="s">
        <v>669</v>
      </c>
      <c r="B463" s="180">
        <v>917</v>
      </c>
      <c r="C463" s="163">
        <v>1</v>
      </c>
      <c r="D463" s="163">
        <v>7</v>
      </c>
      <c r="E463" s="140" t="s">
        <v>670</v>
      </c>
      <c r="F463" s="141" t="s">
        <v>187</v>
      </c>
      <c r="G463" s="159">
        <v>0</v>
      </c>
    </row>
    <row r="464" spans="1:7" x14ac:dyDescent="0.25">
      <c r="A464" s="179" t="s">
        <v>671</v>
      </c>
      <c r="B464" s="180">
        <v>917</v>
      </c>
      <c r="C464" s="163">
        <v>1</v>
      </c>
      <c r="D464" s="163">
        <v>7</v>
      </c>
      <c r="E464" s="140" t="s">
        <v>672</v>
      </c>
      <c r="F464" s="141" t="s">
        <v>187</v>
      </c>
      <c r="G464" s="159">
        <v>0</v>
      </c>
    </row>
    <row r="465" spans="1:7" x14ac:dyDescent="0.25">
      <c r="A465" s="179" t="s">
        <v>204</v>
      </c>
      <c r="B465" s="180">
        <v>917</v>
      </c>
      <c r="C465" s="163">
        <v>1</v>
      </c>
      <c r="D465" s="163">
        <v>7</v>
      </c>
      <c r="E465" s="140" t="s">
        <v>672</v>
      </c>
      <c r="F465" s="141" t="s">
        <v>205</v>
      </c>
      <c r="G465" s="159">
        <v>0</v>
      </c>
    </row>
    <row r="466" spans="1:7" ht="31.5" x14ac:dyDescent="0.25">
      <c r="A466" s="179" t="s">
        <v>673</v>
      </c>
      <c r="B466" s="180">
        <v>917</v>
      </c>
      <c r="C466" s="163">
        <v>1</v>
      </c>
      <c r="D466" s="163">
        <v>7</v>
      </c>
      <c r="E466" s="140" t="s">
        <v>674</v>
      </c>
      <c r="F466" s="141" t="s">
        <v>187</v>
      </c>
      <c r="G466" s="159">
        <v>0</v>
      </c>
    </row>
    <row r="467" spans="1:7" ht="31.5" x14ac:dyDescent="0.25">
      <c r="A467" s="179" t="s">
        <v>673</v>
      </c>
      <c r="B467" s="180">
        <v>917</v>
      </c>
      <c r="C467" s="163">
        <v>1</v>
      </c>
      <c r="D467" s="163">
        <v>7</v>
      </c>
      <c r="E467" s="140" t="s">
        <v>674</v>
      </c>
      <c r="F467" s="141" t="s">
        <v>187</v>
      </c>
      <c r="G467" s="159">
        <v>0</v>
      </c>
    </row>
    <row r="468" spans="1:7" x14ac:dyDescent="0.25">
      <c r="A468" s="179" t="s">
        <v>204</v>
      </c>
      <c r="B468" s="180">
        <v>917</v>
      </c>
      <c r="C468" s="163">
        <v>1</v>
      </c>
      <c r="D468" s="163">
        <v>7</v>
      </c>
      <c r="E468" s="140" t="s">
        <v>674</v>
      </c>
      <c r="F468" s="141" t="s">
        <v>205</v>
      </c>
      <c r="G468" s="159">
        <v>0</v>
      </c>
    </row>
    <row r="469" spans="1:7" x14ac:dyDescent="0.25">
      <c r="A469" s="179" t="s">
        <v>694</v>
      </c>
      <c r="B469" s="180">
        <v>917</v>
      </c>
      <c r="C469" s="163">
        <v>1</v>
      </c>
      <c r="D469" s="163">
        <v>11</v>
      </c>
      <c r="E469" s="140" t="s">
        <v>187</v>
      </c>
      <c r="F469" s="141" t="s">
        <v>187</v>
      </c>
      <c r="G469" s="159">
        <v>0</v>
      </c>
    </row>
    <row r="470" spans="1:7" x14ac:dyDescent="0.25">
      <c r="A470" s="179" t="s">
        <v>648</v>
      </c>
      <c r="B470" s="180">
        <v>917</v>
      </c>
      <c r="C470" s="163">
        <v>1</v>
      </c>
      <c r="D470" s="163">
        <v>11</v>
      </c>
      <c r="E470" s="140" t="s">
        <v>649</v>
      </c>
      <c r="F470" s="141" t="s">
        <v>187</v>
      </c>
      <c r="G470" s="159">
        <v>0</v>
      </c>
    </row>
    <row r="471" spans="1:7" x14ac:dyDescent="0.25">
      <c r="A471" s="179" t="s">
        <v>675</v>
      </c>
      <c r="B471" s="180">
        <v>917</v>
      </c>
      <c r="C471" s="163">
        <v>1</v>
      </c>
      <c r="D471" s="163">
        <v>11</v>
      </c>
      <c r="E471" s="140" t="s">
        <v>676</v>
      </c>
      <c r="F471" s="141" t="s">
        <v>187</v>
      </c>
      <c r="G471" s="159">
        <v>0</v>
      </c>
    </row>
    <row r="472" spans="1:7" ht="31.5" x14ac:dyDescent="0.25">
      <c r="A472" s="179" t="s">
        <v>677</v>
      </c>
      <c r="B472" s="180">
        <v>917</v>
      </c>
      <c r="C472" s="163">
        <v>1</v>
      </c>
      <c r="D472" s="163">
        <v>11</v>
      </c>
      <c r="E472" s="140" t="s">
        <v>678</v>
      </c>
      <c r="F472" s="141" t="s">
        <v>187</v>
      </c>
      <c r="G472" s="159">
        <v>0</v>
      </c>
    </row>
    <row r="473" spans="1:7" x14ac:dyDescent="0.25">
      <c r="A473" s="179" t="s">
        <v>204</v>
      </c>
      <c r="B473" s="180">
        <v>917</v>
      </c>
      <c r="C473" s="163">
        <v>1</v>
      </c>
      <c r="D473" s="163">
        <v>11</v>
      </c>
      <c r="E473" s="140" t="s">
        <v>678</v>
      </c>
      <c r="F473" s="141" t="s">
        <v>205</v>
      </c>
      <c r="G473" s="159">
        <v>0</v>
      </c>
    </row>
    <row r="474" spans="1:7" x14ac:dyDescent="0.25">
      <c r="A474" s="179" t="s">
        <v>691</v>
      </c>
      <c r="B474" s="180">
        <v>917</v>
      </c>
      <c r="C474" s="163">
        <v>1</v>
      </c>
      <c r="D474" s="163">
        <v>13</v>
      </c>
      <c r="E474" s="140" t="s">
        <v>187</v>
      </c>
      <c r="F474" s="141" t="s">
        <v>187</v>
      </c>
      <c r="G474" s="159">
        <v>1833.049</v>
      </c>
    </row>
    <row r="475" spans="1:7" ht="47.25" x14ac:dyDescent="0.25">
      <c r="A475" s="179" t="s">
        <v>330</v>
      </c>
      <c r="B475" s="180">
        <v>917</v>
      </c>
      <c r="C475" s="163">
        <v>1</v>
      </c>
      <c r="D475" s="163">
        <v>13</v>
      </c>
      <c r="E475" s="140" t="s">
        <v>331</v>
      </c>
      <c r="F475" s="141" t="s">
        <v>187</v>
      </c>
      <c r="G475" s="159">
        <v>217.99199999999999</v>
      </c>
    </row>
    <row r="476" spans="1:7" ht="31.5" x14ac:dyDescent="0.25">
      <c r="A476" s="179" t="s">
        <v>332</v>
      </c>
      <c r="B476" s="180">
        <v>917</v>
      </c>
      <c r="C476" s="163">
        <v>1</v>
      </c>
      <c r="D476" s="163">
        <v>13</v>
      </c>
      <c r="E476" s="140" t="s">
        <v>333</v>
      </c>
      <c r="F476" s="141" t="s">
        <v>187</v>
      </c>
      <c r="G476" s="159">
        <v>217.99199999999999</v>
      </c>
    </row>
    <row r="477" spans="1:7" ht="48.75" customHeight="1" x14ac:dyDescent="0.25">
      <c r="A477" s="179" t="s">
        <v>342</v>
      </c>
      <c r="B477" s="180">
        <v>917</v>
      </c>
      <c r="C477" s="163">
        <v>1</v>
      </c>
      <c r="D477" s="163">
        <v>13</v>
      </c>
      <c r="E477" s="140" t="s">
        <v>343</v>
      </c>
      <c r="F477" s="141" t="s">
        <v>187</v>
      </c>
      <c r="G477" s="159">
        <v>114.54300000000001</v>
      </c>
    </row>
    <row r="478" spans="1:7" ht="31.5" x14ac:dyDescent="0.25">
      <c r="A478" s="179" t="s">
        <v>344</v>
      </c>
      <c r="B478" s="180">
        <v>917</v>
      </c>
      <c r="C478" s="163">
        <v>1</v>
      </c>
      <c r="D478" s="163">
        <v>13</v>
      </c>
      <c r="E478" s="140" t="s">
        <v>345</v>
      </c>
      <c r="F478" s="141" t="s">
        <v>187</v>
      </c>
      <c r="G478" s="159">
        <v>114.54300000000001</v>
      </c>
    </row>
    <row r="479" spans="1:7" ht="31.5" x14ac:dyDescent="0.25">
      <c r="A479" s="179" t="s">
        <v>194</v>
      </c>
      <c r="B479" s="180">
        <v>917</v>
      </c>
      <c r="C479" s="163">
        <v>1</v>
      </c>
      <c r="D479" s="163">
        <v>13</v>
      </c>
      <c r="E479" s="140" t="s">
        <v>345</v>
      </c>
      <c r="F479" s="141" t="s">
        <v>195</v>
      </c>
      <c r="G479" s="159">
        <v>4.2</v>
      </c>
    </row>
    <row r="480" spans="1:7" x14ac:dyDescent="0.25">
      <c r="A480" s="179" t="s">
        <v>243</v>
      </c>
      <c r="B480" s="180">
        <v>917</v>
      </c>
      <c r="C480" s="163">
        <v>1</v>
      </c>
      <c r="D480" s="163">
        <v>13</v>
      </c>
      <c r="E480" s="140" t="s">
        <v>345</v>
      </c>
      <c r="F480" s="141" t="s">
        <v>244</v>
      </c>
      <c r="G480" s="159">
        <v>110.343</v>
      </c>
    </row>
    <row r="481" spans="1:7" ht="33" customHeight="1" x14ac:dyDescent="0.25">
      <c r="A481" s="179" t="s">
        <v>346</v>
      </c>
      <c r="B481" s="180">
        <v>917</v>
      </c>
      <c r="C481" s="163">
        <v>1</v>
      </c>
      <c r="D481" s="163">
        <v>13</v>
      </c>
      <c r="E481" s="140" t="s">
        <v>347</v>
      </c>
      <c r="F481" s="141" t="s">
        <v>187</v>
      </c>
      <c r="G481" s="159">
        <v>103.449</v>
      </c>
    </row>
    <row r="482" spans="1:7" ht="47.25" x14ac:dyDescent="0.25">
      <c r="A482" s="179" t="s">
        <v>348</v>
      </c>
      <c r="B482" s="180">
        <v>917</v>
      </c>
      <c r="C482" s="163">
        <v>1</v>
      </c>
      <c r="D482" s="163">
        <v>13</v>
      </c>
      <c r="E482" s="140" t="s">
        <v>349</v>
      </c>
      <c r="F482" s="141" t="s">
        <v>187</v>
      </c>
      <c r="G482" s="159">
        <v>103.449</v>
      </c>
    </row>
    <row r="483" spans="1:7" x14ac:dyDescent="0.25">
      <c r="A483" s="179" t="s">
        <v>243</v>
      </c>
      <c r="B483" s="180">
        <v>917</v>
      </c>
      <c r="C483" s="163">
        <v>1</v>
      </c>
      <c r="D483" s="163">
        <v>13</v>
      </c>
      <c r="E483" s="140" t="s">
        <v>349</v>
      </c>
      <c r="F483" s="141" t="s">
        <v>244</v>
      </c>
      <c r="G483" s="159">
        <v>103.449</v>
      </c>
    </row>
    <row r="484" spans="1:7" ht="31.5" x14ac:dyDescent="0.25">
      <c r="A484" s="179" t="s">
        <v>459</v>
      </c>
      <c r="B484" s="180">
        <v>917</v>
      </c>
      <c r="C484" s="163">
        <v>1</v>
      </c>
      <c r="D484" s="163">
        <v>13</v>
      </c>
      <c r="E484" s="140" t="s">
        <v>460</v>
      </c>
      <c r="F484" s="141" t="s">
        <v>187</v>
      </c>
      <c r="G484" s="159">
        <v>1511.557</v>
      </c>
    </row>
    <row r="485" spans="1:7" ht="31.5" x14ac:dyDescent="0.25">
      <c r="A485" s="179" t="s">
        <v>461</v>
      </c>
      <c r="B485" s="180">
        <v>917</v>
      </c>
      <c r="C485" s="163">
        <v>1</v>
      </c>
      <c r="D485" s="163">
        <v>13</v>
      </c>
      <c r="E485" s="140" t="s">
        <v>462</v>
      </c>
      <c r="F485" s="141" t="s">
        <v>187</v>
      </c>
      <c r="G485" s="159">
        <v>1501.557</v>
      </c>
    </row>
    <row r="486" spans="1:7" ht="47.25" x14ac:dyDescent="0.25">
      <c r="A486" s="179" t="s">
        <v>475</v>
      </c>
      <c r="B486" s="180">
        <v>917</v>
      </c>
      <c r="C486" s="163">
        <v>1</v>
      </c>
      <c r="D486" s="163">
        <v>13</v>
      </c>
      <c r="E486" s="140" t="s">
        <v>476</v>
      </c>
      <c r="F486" s="141" t="s">
        <v>187</v>
      </c>
      <c r="G486" s="159">
        <v>1268.5260000000001</v>
      </c>
    </row>
    <row r="487" spans="1:7" ht="63" x14ac:dyDescent="0.25">
      <c r="A487" s="179" t="s">
        <v>477</v>
      </c>
      <c r="B487" s="180">
        <v>917</v>
      </c>
      <c r="C487" s="163">
        <v>1</v>
      </c>
      <c r="D487" s="163">
        <v>13</v>
      </c>
      <c r="E487" s="140" t="s">
        <v>478</v>
      </c>
      <c r="F487" s="141" t="s">
        <v>187</v>
      </c>
      <c r="G487" s="159">
        <v>1265.5260000000001</v>
      </c>
    </row>
    <row r="488" spans="1:7" x14ac:dyDescent="0.25">
      <c r="A488" s="179" t="s">
        <v>243</v>
      </c>
      <c r="B488" s="180">
        <v>917</v>
      </c>
      <c r="C488" s="163">
        <v>1</v>
      </c>
      <c r="D488" s="163">
        <v>13</v>
      </c>
      <c r="E488" s="140" t="s">
        <v>478</v>
      </c>
      <c r="F488" s="141" t="s">
        <v>244</v>
      </c>
      <c r="G488" s="159">
        <v>1265.5260000000001</v>
      </c>
    </row>
    <row r="489" spans="1:7" ht="31.5" x14ac:dyDescent="0.25">
      <c r="A489" s="179" t="s">
        <v>479</v>
      </c>
      <c r="B489" s="180">
        <v>917</v>
      </c>
      <c r="C489" s="163">
        <v>1</v>
      </c>
      <c r="D489" s="163">
        <v>13</v>
      </c>
      <c r="E489" s="140" t="s">
        <v>480</v>
      </c>
      <c r="F489" s="141" t="s">
        <v>187</v>
      </c>
      <c r="G489" s="159">
        <v>3</v>
      </c>
    </row>
    <row r="490" spans="1:7" x14ac:dyDescent="0.25">
      <c r="A490" s="179" t="s">
        <v>243</v>
      </c>
      <c r="B490" s="180">
        <v>917</v>
      </c>
      <c r="C490" s="163">
        <v>1</v>
      </c>
      <c r="D490" s="163">
        <v>13</v>
      </c>
      <c r="E490" s="140" t="s">
        <v>480</v>
      </c>
      <c r="F490" s="141" t="s">
        <v>244</v>
      </c>
      <c r="G490" s="159">
        <v>3</v>
      </c>
    </row>
    <row r="491" spans="1:7" x14ac:dyDescent="0.25">
      <c r="A491" s="179" t="s">
        <v>481</v>
      </c>
      <c r="B491" s="180">
        <v>917</v>
      </c>
      <c r="C491" s="163">
        <v>1</v>
      </c>
      <c r="D491" s="163">
        <v>13</v>
      </c>
      <c r="E491" s="140" t="s">
        <v>482</v>
      </c>
      <c r="F491" s="141" t="s">
        <v>187</v>
      </c>
      <c r="G491" s="159">
        <v>233.03100000000001</v>
      </c>
    </row>
    <row r="492" spans="1:7" ht="31.5" x14ac:dyDescent="0.25">
      <c r="A492" s="179" t="s">
        <v>483</v>
      </c>
      <c r="B492" s="180">
        <v>917</v>
      </c>
      <c r="C492" s="163">
        <v>1</v>
      </c>
      <c r="D492" s="163">
        <v>13</v>
      </c>
      <c r="E492" s="140" t="s">
        <v>484</v>
      </c>
      <c r="F492" s="141" t="s">
        <v>187</v>
      </c>
      <c r="G492" s="159">
        <v>233.03100000000001</v>
      </c>
    </row>
    <row r="493" spans="1:7" x14ac:dyDescent="0.25">
      <c r="A493" s="179" t="s">
        <v>204</v>
      </c>
      <c r="B493" s="180">
        <v>917</v>
      </c>
      <c r="C493" s="163">
        <v>1</v>
      </c>
      <c r="D493" s="163">
        <v>13</v>
      </c>
      <c r="E493" s="140" t="s">
        <v>484</v>
      </c>
      <c r="F493" s="141" t="s">
        <v>205</v>
      </c>
      <c r="G493" s="159">
        <v>233.03100000000001</v>
      </c>
    </row>
    <row r="494" spans="1:7" x14ac:dyDescent="0.25">
      <c r="A494" s="179" t="s">
        <v>507</v>
      </c>
      <c r="B494" s="180">
        <v>917</v>
      </c>
      <c r="C494" s="163">
        <v>1</v>
      </c>
      <c r="D494" s="163">
        <v>13</v>
      </c>
      <c r="E494" s="140" t="s">
        <v>508</v>
      </c>
      <c r="F494" s="141" t="s">
        <v>187</v>
      </c>
      <c r="G494" s="159">
        <v>10</v>
      </c>
    </row>
    <row r="495" spans="1:7" ht="47.25" x14ac:dyDescent="0.25">
      <c r="A495" s="179" t="s">
        <v>509</v>
      </c>
      <c r="B495" s="180">
        <v>917</v>
      </c>
      <c r="C495" s="163">
        <v>1</v>
      </c>
      <c r="D495" s="163">
        <v>13</v>
      </c>
      <c r="E495" s="140" t="s">
        <v>510</v>
      </c>
      <c r="F495" s="141" t="s">
        <v>187</v>
      </c>
      <c r="G495" s="159">
        <v>10</v>
      </c>
    </row>
    <row r="496" spans="1:7" x14ac:dyDescent="0.25">
      <c r="A496" s="179" t="s">
        <v>511</v>
      </c>
      <c r="B496" s="180">
        <v>917</v>
      </c>
      <c r="C496" s="163">
        <v>1</v>
      </c>
      <c r="D496" s="163">
        <v>13</v>
      </c>
      <c r="E496" s="140" t="s">
        <v>512</v>
      </c>
      <c r="F496" s="141" t="s">
        <v>187</v>
      </c>
      <c r="G496" s="159">
        <v>10</v>
      </c>
    </row>
    <row r="497" spans="1:7" ht="31.5" x14ac:dyDescent="0.25">
      <c r="A497" s="179" t="s">
        <v>194</v>
      </c>
      <c r="B497" s="180">
        <v>917</v>
      </c>
      <c r="C497" s="163">
        <v>1</v>
      </c>
      <c r="D497" s="163">
        <v>13</v>
      </c>
      <c r="E497" s="140" t="s">
        <v>512</v>
      </c>
      <c r="F497" s="141" t="s">
        <v>195</v>
      </c>
      <c r="G497" s="159">
        <v>10</v>
      </c>
    </row>
    <row r="498" spans="1:7" ht="31.5" x14ac:dyDescent="0.25">
      <c r="A498" s="179" t="s">
        <v>513</v>
      </c>
      <c r="B498" s="180">
        <v>917</v>
      </c>
      <c r="C498" s="163">
        <v>1</v>
      </c>
      <c r="D498" s="163">
        <v>13</v>
      </c>
      <c r="E498" s="140" t="s">
        <v>514</v>
      </c>
      <c r="F498" s="141" t="s">
        <v>187</v>
      </c>
      <c r="G498" s="159">
        <v>103.5</v>
      </c>
    </row>
    <row r="499" spans="1:7" ht="31.5" x14ac:dyDescent="0.25">
      <c r="A499" s="179" t="s">
        <v>523</v>
      </c>
      <c r="B499" s="180">
        <v>917</v>
      </c>
      <c r="C499" s="163">
        <v>1</v>
      </c>
      <c r="D499" s="163">
        <v>13</v>
      </c>
      <c r="E499" s="140" t="s">
        <v>524</v>
      </c>
      <c r="F499" s="141" t="s">
        <v>187</v>
      </c>
      <c r="G499" s="159">
        <v>33.5</v>
      </c>
    </row>
    <row r="500" spans="1:7" ht="63" x14ac:dyDescent="0.25">
      <c r="A500" s="179" t="s">
        <v>525</v>
      </c>
      <c r="B500" s="180">
        <v>917</v>
      </c>
      <c r="C500" s="163">
        <v>1</v>
      </c>
      <c r="D500" s="163">
        <v>13</v>
      </c>
      <c r="E500" s="140" t="s">
        <v>526</v>
      </c>
      <c r="F500" s="141" t="s">
        <v>187</v>
      </c>
      <c r="G500" s="159">
        <v>33.5</v>
      </c>
    </row>
    <row r="501" spans="1:7" x14ac:dyDescent="0.25">
      <c r="A501" s="179" t="s">
        <v>527</v>
      </c>
      <c r="B501" s="180">
        <v>917</v>
      </c>
      <c r="C501" s="163">
        <v>1</v>
      </c>
      <c r="D501" s="163">
        <v>13</v>
      </c>
      <c r="E501" s="140" t="s">
        <v>528</v>
      </c>
      <c r="F501" s="141" t="s">
        <v>187</v>
      </c>
      <c r="G501" s="159">
        <v>30.5</v>
      </c>
    </row>
    <row r="502" spans="1:7" ht="31.5" x14ac:dyDescent="0.25">
      <c r="A502" s="179" t="s">
        <v>194</v>
      </c>
      <c r="B502" s="180">
        <v>917</v>
      </c>
      <c r="C502" s="163">
        <v>1</v>
      </c>
      <c r="D502" s="163">
        <v>13</v>
      </c>
      <c r="E502" s="140" t="s">
        <v>528</v>
      </c>
      <c r="F502" s="141" t="s">
        <v>195</v>
      </c>
      <c r="G502" s="159">
        <v>30.5</v>
      </c>
    </row>
    <row r="503" spans="1:7" x14ac:dyDescent="0.25">
      <c r="A503" s="179" t="s">
        <v>529</v>
      </c>
      <c r="B503" s="180">
        <v>917</v>
      </c>
      <c r="C503" s="163">
        <v>1</v>
      </c>
      <c r="D503" s="163">
        <v>13</v>
      </c>
      <c r="E503" s="140" t="s">
        <v>530</v>
      </c>
      <c r="F503" s="141" t="s">
        <v>187</v>
      </c>
      <c r="G503" s="159">
        <v>3</v>
      </c>
    </row>
    <row r="504" spans="1:7" ht="31.5" x14ac:dyDescent="0.25">
      <c r="A504" s="179" t="s">
        <v>194</v>
      </c>
      <c r="B504" s="180">
        <v>917</v>
      </c>
      <c r="C504" s="163">
        <v>1</v>
      </c>
      <c r="D504" s="163">
        <v>13</v>
      </c>
      <c r="E504" s="140" t="s">
        <v>530</v>
      </c>
      <c r="F504" s="141" t="s">
        <v>195</v>
      </c>
      <c r="G504" s="159">
        <v>3</v>
      </c>
    </row>
    <row r="505" spans="1:7" x14ac:dyDescent="0.25">
      <c r="A505" s="179" t="s">
        <v>531</v>
      </c>
      <c r="B505" s="180">
        <v>917</v>
      </c>
      <c r="C505" s="163">
        <v>1</v>
      </c>
      <c r="D505" s="163">
        <v>13</v>
      </c>
      <c r="E505" s="140" t="s">
        <v>532</v>
      </c>
      <c r="F505" s="141" t="s">
        <v>187</v>
      </c>
      <c r="G505" s="159">
        <v>70</v>
      </c>
    </row>
    <row r="506" spans="1:7" ht="47.25" x14ac:dyDescent="0.25">
      <c r="A506" s="179" t="s">
        <v>533</v>
      </c>
      <c r="B506" s="180">
        <v>917</v>
      </c>
      <c r="C506" s="163">
        <v>1</v>
      </c>
      <c r="D506" s="163">
        <v>13</v>
      </c>
      <c r="E506" s="140" t="s">
        <v>534</v>
      </c>
      <c r="F506" s="141" t="s">
        <v>187</v>
      </c>
      <c r="G506" s="159">
        <v>70</v>
      </c>
    </row>
    <row r="507" spans="1:7" ht="31.5" x14ac:dyDescent="0.25">
      <c r="A507" s="179" t="s">
        <v>535</v>
      </c>
      <c r="B507" s="180">
        <v>917</v>
      </c>
      <c r="C507" s="163">
        <v>1</v>
      </c>
      <c r="D507" s="163">
        <v>13</v>
      </c>
      <c r="E507" s="140" t="s">
        <v>536</v>
      </c>
      <c r="F507" s="141" t="s">
        <v>187</v>
      </c>
      <c r="G507" s="159">
        <v>25</v>
      </c>
    </row>
    <row r="508" spans="1:7" ht="31.5" x14ac:dyDescent="0.25">
      <c r="A508" s="179" t="s">
        <v>194</v>
      </c>
      <c r="B508" s="180">
        <v>917</v>
      </c>
      <c r="C508" s="163">
        <v>1</v>
      </c>
      <c r="D508" s="163">
        <v>13</v>
      </c>
      <c r="E508" s="140" t="s">
        <v>536</v>
      </c>
      <c r="F508" s="141" t="s">
        <v>195</v>
      </c>
      <c r="G508" s="159">
        <v>25</v>
      </c>
    </row>
    <row r="509" spans="1:7" ht="31.5" x14ac:dyDescent="0.25">
      <c r="A509" s="179" t="s">
        <v>537</v>
      </c>
      <c r="B509" s="180">
        <v>917</v>
      </c>
      <c r="C509" s="163">
        <v>1</v>
      </c>
      <c r="D509" s="163">
        <v>13</v>
      </c>
      <c r="E509" s="140" t="s">
        <v>538</v>
      </c>
      <c r="F509" s="141" t="s">
        <v>187</v>
      </c>
      <c r="G509" s="159">
        <v>15</v>
      </c>
    </row>
    <row r="510" spans="1:7" ht="31.5" x14ac:dyDescent="0.25">
      <c r="A510" s="179" t="s">
        <v>194</v>
      </c>
      <c r="B510" s="180">
        <v>917</v>
      </c>
      <c r="C510" s="163">
        <v>1</v>
      </c>
      <c r="D510" s="163">
        <v>13</v>
      </c>
      <c r="E510" s="140" t="s">
        <v>538</v>
      </c>
      <c r="F510" s="141" t="s">
        <v>195</v>
      </c>
      <c r="G510" s="159">
        <v>15</v>
      </c>
    </row>
    <row r="511" spans="1:7" ht="64.5" customHeight="1" x14ac:dyDescent="0.25">
      <c r="A511" s="179" t="s">
        <v>539</v>
      </c>
      <c r="B511" s="180">
        <v>917</v>
      </c>
      <c r="C511" s="163">
        <v>1</v>
      </c>
      <c r="D511" s="163">
        <v>13</v>
      </c>
      <c r="E511" s="140" t="s">
        <v>540</v>
      </c>
      <c r="F511" s="141" t="s">
        <v>187</v>
      </c>
      <c r="G511" s="159">
        <v>5</v>
      </c>
    </row>
    <row r="512" spans="1:7" ht="31.5" x14ac:dyDescent="0.25">
      <c r="A512" s="179" t="s">
        <v>194</v>
      </c>
      <c r="B512" s="180">
        <v>917</v>
      </c>
      <c r="C512" s="163">
        <v>1</v>
      </c>
      <c r="D512" s="163">
        <v>13</v>
      </c>
      <c r="E512" s="140" t="s">
        <v>540</v>
      </c>
      <c r="F512" s="141" t="s">
        <v>195</v>
      </c>
      <c r="G512" s="159">
        <v>5</v>
      </c>
    </row>
    <row r="513" spans="1:7" ht="47.25" x14ac:dyDescent="0.25">
      <c r="A513" s="179" t="s">
        <v>541</v>
      </c>
      <c r="B513" s="180">
        <v>917</v>
      </c>
      <c r="C513" s="163">
        <v>1</v>
      </c>
      <c r="D513" s="163">
        <v>13</v>
      </c>
      <c r="E513" s="140" t="s">
        <v>542</v>
      </c>
      <c r="F513" s="141" t="s">
        <v>187</v>
      </c>
      <c r="G513" s="159">
        <v>10</v>
      </c>
    </row>
    <row r="514" spans="1:7" ht="31.5" x14ac:dyDescent="0.25">
      <c r="A514" s="179" t="s">
        <v>194</v>
      </c>
      <c r="B514" s="180">
        <v>917</v>
      </c>
      <c r="C514" s="163">
        <v>1</v>
      </c>
      <c r="D514" s="163">
        <v>13</v>
      </c>
      <c r="E514" s="140" t="s">
        <v>542</v>
      </c>
      <c r="F514" s="141" t="s">
        <v>195</v>
      </c>
      <c r="G514" s="159">
        <v>10</v>
      </c>
    </row>
    <row r="515" spans="1:7" ht="47.25" x14ac:dyDescent="0.25">
      <c r="A515" s="179" t="s">
        <v>543</v>
      </c>
      <c r="B515" s="180">
        <v>917</v>
      </c>
      <c r="C515" s="163">
        <v>1</v>
      </c>
      <c r="D515" s="163">
        <v>13</v>
      </c>
      <c r="E515" s="140" t="s">
        <v>544</v>
      </c>
      <c r="F515" s="141" t="s">
        <v>187</v>
      </c>
      <c r="G515" s="159">
        <v>15</v>
      </c>
    </row>
    <row r="516" spans="1:7" ht="31.5" x14ac:dyDescent="0.25">
      <c r="A516" s="179" t="s">
        <v>194</v>
      </c>
      <c r="B516" s="180">
        <v>917</v>
      </c>
      <c r="C516" s="163">
        <v>1</v>
      </c>
      <c r="D516" s="163">
        <v>13</v>
      </c>
      <c r="E516" s="140" t="s">
        <v>544</v>
      </c>
      <c r="F516" s="141" t="s">
        <v>195</v>
      </c>
      <c r="G516" s="159">
        <v>15</v>
      </c>
    </row>
    <row r="517" spans="1:7" x14ac:dyDescent="0.25">
      <c r="A517" s="179" t="s">
        <v>782</v>
      </c>
      <c r="B517" s="180">
        <v>917</v>
      </c>
      <c r="C517" s="163">
        <v>2</v>
      </c>
      <c r="D517" s="163">
        <v>0</v>
      </c>
      <c r="E517" s="140" t="s">
        <v>187</v>
      </c>
      <c r="F517" s="141" t="s">
        <v>187</v>
      </c>
      <c r="G517" s="159">
        <v>44</v>
      </c>
    </row>
    <row r="518" spans="1:7" x14ac:dyDescent="0.25">
      <c r="A518" s="179" t="s">
        <v>692</v>
      </c>
      <c r="B518" s="180">
        <v>917</v>
      </c>
      <c r="C518" s="163">
        <v>2</v>
      </c>
      <c r="D518" s="163">
        <v>4</v>
      </c>
      <c r="E518" s="140" t="s">
        <v>187</v>
      </c>
      <c r="F518" s="141" t="s">
        <v>187</v>
      </c>
      <c r="G518" s="159">
        <v>44</v>
      </c>
    </row>
    <row r="519" spans="1:7" x14ac:dyDescent="0.25">
      <c r="A519" s="179" t="s">
        <v>648</v>
      </c>
      <c r="B519" s="180">
        <v>917</v>
      </c>
      <c r="C519" s="163">
        <v>2</v>
      </c>
      <c r="D519" s="163">
        <v>4</v>
      </c>
      <c r="E519" s="140" t="s">
        <v>649</v>
      </c>
      <c r="F519" s="141" t="s">
        <v>187</v>
      </c>
      <c r="G519" s="159">
        <v>44</v>
      </c>
    </row>
    <row r="520" spans="1:7" ht="31.5" x14ac:dyDescent="0.25">
      <c r="A520" s="179" t="s">
        <v>680</v>
      </c>
      <c r="B520" s="180">
        <v>917</v>
      </c>
      <c r="C520" s="163">
        <v>2</v>
      </c>
      <c r="D520" s="163">
        <v>4</v>
      </c>
      <c r="E520" s="140" t="s">
        <v>681</v>
      </c>
      <c r="F520" s="141" t="s">
        <v>187</v>
      </c>
      <c r="G520" s="159">
        <v>44</v>
      </c>
    </row>
    <row r="521" spans="1:7" ht="43.5" customHeight="1" x14ac:dyDescent="0.25">
      <c r="A521" s="179" t="s">
        <v>682</v>
      </c>
      <c r="B521" s="180">
        <v>917</v>
      </c>
      <c r="C521" s="163">
        <v>2</v>
      </c>
      <c r="D521" s="163">
        <v>4</v>
      </c>
      <c r="E521" s="140" t="s">
        <v>683</v>
      </c>
      <c r="F521" s="141" t="s">
        <v>187</v>
      </c>
      <c r="G521" s="159">
        <v>44</v>
      </c>
    </row>
    <row r="522" spans="1:7" ht="48" customHeight="1" x14ac:dyDescent="0.25">
      <c r="A522" s="179" t="s">
        <v>682</v>
      </c>
      <c r="B522" s="180">
        <v>917</v>
      </c>
      <c r="C522" s="163">
        <v>2</v>
      </c>
      <c r="D522" s="163">
        <v>4</v>
      </c>
      <c r="E522" s="140" t="s">
        <v>683</v>
      </c>
      <c r="F522" s="141" t="s">
        <v>187</v>
      </c>
      <c r="G522" s="159">
        <v>44</v>
      </c>
    </row>
    <row r="523" spans="1:7" ht="31.5" x14ac:dyDescent="0.25">
      <c r="A523" s="179" t="s">
        <v>194</v>
      </c>
      <c r="B523" s="180">
        <v>917</v>
      </c>
      <c r="C523" s="163">
        <v>2</v>
      </c>
      <c r="D523" s="163">
        <v>4</v>
      </c>
      <c r="E523" s="140" t="s">
        <v>683</v>
      </c>
      <c r="F523" s="141" t="s">
        <v>195</v>
      </c>
      <c r="G523" s="159">
        <v>44</v>
      </c>
    </row>
    <row r="524" spans="1:7" x14ac:dyDescent="0.25">
      <c r="A524" s="179" t="s">
        <v>784</v>
      </c>
      <c r="B524" s="180">
        <v>917</v>
      </c>
      <c r="C524" s="163">
        <v>4</v>
      </c>
      <c r="D524" s="163">
        <v>0</v>
      </c>
      <c r="E524" s="140" t="s">
        <v>187</v>
      </c>
      <c r="F524" s="141" t="s">
        <v>187</v>
      </c>
      <c r="G524" s="159">
        <v>2332.8000000000002</v>
      </c>
    </row>
    <row r="525" spans="1:7" x14ac:dyDescent="0.25">
      <c r="A525" s="179" t="s">
        <v>722</v>
      </c>
      <c r="B525" s="180">
        <v>917</v>
      </c>
      <c r="C525" s="163">
        <v>4</v>
      </c>
      <c r="D525" s="163">
        <v>5</v>
      </c>
      <c r="E525" s="140" t="s">
        <v>187</v>
      </c>
      <c r="F525" s="141" t="s">
        <v>187</v>
      </c>
      <c r="G525" s="159">
        <v>2282.8000000000002</v>
      </c>
    </row>
    <row r="526" spans="1:7" ht="47.25" x14ac:dyDescent="0.25">
      <c r="A526" s="179" t="s">
        <v>330</v>
      </c>
      <c r="B526" s="180">
        <v>917</v>
      </c>
      <c r="C526" s="163">
        <v>4</v>
      </c>
      <c r="D526" s="163">
        <v>5</v>
      </c>
      <c r="E526" s="140" t="s">
        <v>331</v>
      </c>
      <c r="F526" s="141" t="s">
        <v>187</v>
      </c>
      <c r="G526" s="159">
        <v>2282.8000000000002</v>
      </c>
    </row>
    <row r="527" spans="1:7" ht="31.5" x14ac:dyDescent="0.25">
      <c r="A527" s="179" t="s">
        <v>350</v>
      </c>
      <c r="B527" s="180">
        <v>917</v>
      </c>
      <c r="C527" s="163">
        <v>4</v>
      </c>
      <c r="D527" s="163">
        <v>5</v>
      </c>
      <c r="E527" s="140" t="s">
        <v>351</v>
      </c>
      <c r="F527" s="141" t="s">
        <v>187</v>
      </c>
      <c r="G527" s="159">
        <v>2282.8000000000002</v>
      </c>
    </row>
    <row r="528" spans="1:7" ht="31.5" x14ac:dyDescent="0.25">
      <c r="A528" s="179" t="s">
        <v>356</v>
      </c>
      <c r="B528" s="180">
        <v>917</v>
      </c>
      <c r="C528" s="163">
        <v>4</v>
      </c>
      <c r="D528" s="163">
        <v>5</v>
      </c>
      <c r="E528" s="140" t="s">
        <v>357</v>
      </c>
      <c r="F528" s="141" t="s">
        <v>187</v>
      </c>
      <c r="G528" s="159">
        <v>2282.8000000000002</v>
      </c>
    </row>
    <row r="529" spans="1:7" ht="63" x14ac:dyDescent="0.25">
      <c r="A529" s="179" t="s">
        <v>358</v>
      </c>
      <c r="B529" s="180">
        <v>917</v>
      </c>
      <c r="C529" s="163">
        <v>4</v>
      </c>
      <c r="D529" s="163">
        <v>5</v>
      </c>
      <c r="E529" s="140" t="s">
        <v>359</v>
      </c>
      <c r="F529" s="141" t="s">
        <v>187</v>
      </c>
      <c r="G529" s="159">
        <v>2282.8000000000002</v>
      </c>
    </row>
    <row r="530" spans="1:7" ht="31.5" x14ac:dyDescent="0.25">
      <c r="A530" s="179" t="s">
        <v>194</v>
      </c>
      <c r="B530" s="180">
        <v>917</v>
      </c>
      <c r="C530" s="163">
        <v>4</v>
      </c>
      <c r="D530" s="163">
        <v>5</v>
      </c>
      <c r="E530" s="140" t="s">
        <v>359</v>
      </c>
      <c r="F530" s="141" t="s">
        <v>195</v>
      </c>
      <c r="G530" s="159">
        <v>2282.8000000000002</v>
      </c>
    </row>
    <row r="531" spans="1:7" x14ac:dyDescent="0.25">
      <c r="A531" s="179" t="s">
        <v>702</v>
      </c>
      <c r="B531" s="180">
        <v>917</v>
      </c>
      <c r="C531" s="163">
        <v>4</v>
      </c>
      <c r="D531" s="163">
        <v>12</v>
      </c>
      <c r="E531" s="140" t="s">
        <v>187</v>
      </c>
      <c r="F531" s="141" t="s">
        <v>187</v>
      </c>
      <c r="G531" s="159">
        <v>50</v>
      </c>
    </row>
    <row r="532" spans="1:7" ht="47.25" x14ac:dyDescent="0.25">
      <c r="A532" s="179" t="s">
        <v>550</v>
      </c>
      <c r="B532" s="180">
        <v>917</v>
      </c>
      <c r="C532" s="163">
        <v>4</v>
      </c>
      <c r="D532" s="163">
        <v>12</v>
      </c>
      <c r="E532" s="140" t="s">
        <v>551</v>
      </c>
      <c r="F532" s="141" t="s">
        <v>187</v>
      </c>
      <c r="G532" s="159">
        <v>50</v>
      </c>
    </row>
    <row r="533" spans="1:7" ht="31.5" x14ac:dyDescent="0.25">
      <c r="A533" s="179" t="s">
        <v>596</v>
      </c>
      <c r="B533" s="180">
        <v>917</v>
      </c>
      <c r="C533" s="163">
        <v>4</v>
      </c>
      <c r="D533" s="163">
        <v>12</v>
      </c>
      <c r="E533" s="140" t="s">
        <v>597</v>
      </c>
      <c r="F533" s="141" t="s">
        <v>187</v>
      </c>
      <c r="G533" s="159">
        <v>50</v>
      </c>
    </row>
    <row r="534" spans="1:7" ht="31.5" x14ac:dyDescent="0.25">
      <c r="A534" s="179" t="s">
        <v>598</v>
      </c>
      <c r="B534" s="180">
        <v>917</v>
      </c>
      <c r="C534" s="163">
        <v>4</v>
      </c>
      <c r="D534" s="163">
        <v>12</v>
      </c>
      <c r="E534" s="140" t="s">
        <v>599</v>
      </c>
      <c r="F534" s="141" t="s">
        <v>187</v>
      </c>
      <c r="G534" s="159">
        <v>45</v>
      </c>
    </row>
    <row r="535" spans="1:7" ht="31.5" x14ac:dyDescent="0.25">
      <c r="A535" s="179" t="s">
        <v>600</v>
      </c>
      <c r="B535" s="180">
        <v>917</v>
      </c>
      <c r="C535" s="163">
        <v>4</v>
      </c>
      <c r="D535" s="163">
        <v>12</v>
      </c>
      <c r="E535" s="140" t="s">
        <v>601</v>
      </c>
      <c r="F535" s="141" t="s">
        <v>187</v>
      </c>
      <c r="G535" s="159">
        <v>20</v>
      </c>
    </row>
    <row r="536" spans="1:7" ht="31.5" x14ac:dyDescent="0.25">
      <c r="A536" s="179" t="s">
        <v>194</v>
      </c>
      <c r="B536" s="180">
        <v>917</v>
      </c>
      <c r="C536" s="163">
        <v>4</v>
      </c>
      <c r="D536" s="163">
        <v>12</v>
      </c>
      <c r="E536" s="140" t="s">
        <v>601</v>
      </c>
      <c r="F536" s="141" t="s">
        <v>195</v>
      </c>
      <c r="G536" s="159">
        <v>20</v>
      </c>
    </row>
    <row r="537" spans="1:7" ht="31.5" x14ac:dyDescent="0.25">
      <c r="A537" s="179" t="s">
        <v>602</v>
      </c>
      <c r="B537" s="180">
        <v>917</v>
      </c>
      <c r="C537" s="163">
        <v>4</v>
      </c>
      <c r="D537" s="163">
        <v>12</v>
      </c>
      <c r="E537" s="140" t="s">
        <v>603</v>
      </c>
      <c r="F537" s="141" t="s">
        <v>187</v>
      </c>
      <c r="G537" s="159">
        <v>25</v>
      </c>
    </row>
    <row r="538" spans="1:7" ht="31.5" x14ac:dyDescent="0.25">
      <c r="A538" s="179" t="s">
        <v>194</v>
      </c>
      <c r="B538" s="180">
        <v>917</v>
      </c>
      <c r="C538" s="163">
        <v>4</v>
      </c>
      <c r="D538" s="163">
        <v>12</v>
      </c>
      <c r="E538" s="140" t="s">
        <v>603</v>
      </c>
      <c r="F538" s="141" t="s">
        <v>195</v>
      </c>
      <c r="G538" s="159">
        <v>25</v>
      </c>
    </row>
    <row r="539" spans="1:7" ht="30.75" customHeight="1" x14ac:dyDescent="0.25">
      <c r="A539" s="179" t="s">
        <v>604</v>
      </c>
      <c r="B539" s="180">
        <v>917</v>
      </c>
      <c r="C539" s="163">
        <v>4</v>
      </c>
      <c r="D539" s="163">
        <v>12</v>
      </c>
      <c r="E539" s="140" t="s">
        <v>605</v>
      </c>
      <c r="F539" s="141" t="s">
        <v>187</v>
      </c>
      <c r="G539" s="159">
        <v>5</v>
      </c>
    </row>
    <row r="540" spans="1:7" ht="31.5" x14ac:dyDescent="0.25">
      <c r="A540" s="179" t="s">
        <v>606</v>
      </c>
      <c r="B540" s="180">
        <v>917</v>
      </c>
      <c r="C540" s="163">
        <v>4</v>
      </c>
      <c r="D540" s="163">
        <v>12</v>
      </c>
      <c r="E540" s="140" t="s">
        <v>607</v>
      </c>
      <c r="F540" s="141" t="s">
        <v>187</v>
      </c>
      <c r="G540" s="159">
        <v>5</v>
      </c>
    </row>
    <row r="541" spans="1:7" ht="31.5" x14ac:dyDescent="0.25">
      <c r="A541" s="179" t="s">
        <v>194</v>
      </c>
      <c r="B541" s="180">
        <v>917</v>
      </c>
      <c r="C541" s="163">
        <v>4</v>
      </c>
      <c r="D541" s="163">
        <v>12</v>
      </c>
      <c r="E541" s="140" t="s">
        <v>607</v>
      </c>
      <c r="F541" s="141" t="s">
        <v>195</v>
      </c>
      <c r="G541" s="159">
        <v>5</v>
      </c>
    </row>
    <row r="542" spans="1:7" x14ac:dyDescent="0.25">
      <c r="A542" s="179" t="s">
        <v>787</v>
      </c>
      <c r="B542" s="180">
        <v>917</v>
      </c>
      <c r="C542" s="163">
        <v>7</v>
      </c>
      <c r="D542" s="163">
        <v>0</v>
      </c>
      <c r="E542" s="140" t="s">
        <v>187</v>
      </c>
      <c r="F542" s="141" t="s">
        <v>187</v>
      </c>
      <c r="G542" s="159">
        <v>407.5</v>
      </c>
    </row>
    <row r="543" spans="1:7" ht="31.5" x14ac:dyDescent="0.25">
      <c r="A543" s="179" t="s">
        <v>697</v>
      </c>
      <c r="B543" s="180">
        <v>917</v>
      </c>
      <c r="C543" s="163">
        <v>7</v>
      </c>
      <c r="D543" s="163">
        <v>5</v>
      </c>
      <c r="E543" s="140" t="s">
        <v>187</v>
      </c>
      <c r="F543" s="141" t="s">
        <v>187</v>
      </c>
      <c r="G543" s="159">
        <v>157.5</v>
      </c>
    </row>
    <row r="544" spans="1:7" ht="31.5" x14ac:dyDescent="0.25">
      <c r="A544" s="179" t="s">
        <v>459</v>
      </c>
      <c r="B544" s="180">
        <v>917</v>
      </c>
      <c r="C544" s="163">
        <v>7</v>
      </c>
      <c r="D544" s="163">
        <v>5</v>
      </c>
      <c r="E544" s="140" t="s">
        <v>460</v>
      </c>
      <c r="F544" s="141" t="s">
        <v>187</v>
      </c>
      <c r="G544" s="159">
        <v>157.5</v>
      </c>
    </row>
    <row r="545" spans="1:7" ht="31.5" x14ac:dyDescent="0.25">
      <c r="A545" s="179" t="s">
        <v>461</v>
      </c>
      <c r="B545" s="180">
        <v>917</v>
      </c>
      <c r="C545" s="163">
        <v>7</v>
      </c>
      <c r="D545" s="163">
        <v>5</v>
      </c>
      <c r="E545" s="140" t="s">
        <v>462</v>
      </c>
      <c r="F545" s="141" t="s">
        <v>187</v>
      </c>
      <c r="G545" s="159">
        <v>157.5</v>
      </c>
    </row>
    <row r="546" spans="1:7" ht="47.25" x14ac:dyDescent="0.25">
      <c r="A546" s="179" t="s">
        <v>463</v>
      </c>
      <c r="B546" s="180">
        <v>917</v>
      </c>
      <c r="C546" s="163">
        <v>7</v>
      </c>
      <c r="D546" s="163">
        <v>5</v>
      </c>
      <c r="E546" s="140" t="s">
        <v>464</v>
      </c>
      <c r="F546" s="141" t="s">
        <v>187</v>
      </c>
      <c r="G546" s="159">
        <v>155.05000000000001</v>
      </c>
    </row>
    <row r="547" spans="1:7" ht="31.5" x14ac:dyDescent="0.25">
      <c r="A547" s="179" t="s">
        <v>465</v>
      </c>
      <c r="B547" s="180">
        <v>917</v>
      </c>
      <c r="C547" s="163">
        <v>7</v>
      </c>
      <c r="D547" s="163">
        <v>5</v>
      </c>
      <c r="E547" s="140" t="s">
        <v>466</v>
      </c>
      <c r="F547" s="141" t="s">
        <v>187</v>
      </c>
      <c r="G547" s="159">
        <v>0</v>
      </c>
    </row>
    <row r="548" spans="1:7" ht="31.5" x14ac:dyDescent="0.25">
      <c r="A548" s="179" t="s">
        <v>194</v>
      </c>
      <c r="B548" s="180">
        <v>917</v>
      </c>
      <c r="C548" s="163">
        <v>7</v>
      </c>
      <c r="D548" s="163">
        <v>5</v>
      </c>
      <c r="E548" s="140" t="s">
        <v>466</v>
      </c>
      <c r="F548" s="141" t="s">
        <v>195</v>
      </c>
      <c r="G548" s="159">
        <v>0</v>
      </c>
    </row>
    <row r="549" spans="1:7" ht="31.5" x14ac:dyDescent="0.25">
      <c r="A549" s="179" t="s">
        <v>467</v>
      </c>
      <c r="B549" s="180">
        <v>917</v>
      </c>
      <c r="C549" s="163">
        <v>7</v>
      </c>
      <c r="D549" s="163">
        <v>5</v>
      </c>
      <c r="E549" s="140" t="s">
        <v>468</v>
      </c>
      <c r="F549" s="141" t="s">
        <v>187</v>
      </c>
      <c r="G549" s="159">
        <v>144.05000000000001</v>
      </c>
    </row>
    <row r="550" spans="1:7" ht="31.5" x14ac:dyDescent="0.25">
      <c r="A550" s="179" t="s">
        <v>194</v>
      </c>
      <c r="B550" s="180">
        <v>917</v>
      </c>
      <c r="C550" s="163">
        <v>7</v>
      </c>
      <c r="D550" s="163">
        <v>5</v>
      </c>
      <c r="E550" s="140" t="s">
        <v>468</v>
      </c>
      <c r="F550" s="141" t="s">
        <v>195</v>
      </c>
      <c r="G550" s="159">
        <v>144.05000000000001</v>
      </c>
    </row>
    <row r="551" spans="1:7" ht="47.25" x14ac:dyDescent="0.25">
      <c r="A551" s="179" t="s">
        <v>469</v>
      </c>
      <c r="B551" s="180">
        <v>917</v>
      </c>
      <c r="C551" s="163">
        <v>7</v>
      </c>
      <c r="D551" s="163">
        <v>5</v>
      </c>
      <c r="E551" s="140" t="s">
        <v>470</v>
      </c>
      <c r="F551" s="141" t="s">
        <v>187</v>
      </c>
      <c r="G551" s="159">
        <v>11</v>
      </c>
    </row>
    <row r="552" spans="1:7" ht="31.5" x14ac:dyDescent="0.25">
      <c r="A552" s="179" t="s">
        <v>194</v>
      </c>
      <c r="B552" s="180">
        <v>917</v>
      </c>
      <c r="C552" s="163">
        <v>7</v>
      </c>
      <c r="D552" s="163">
        <v>5</v>
      </c>
      <c r="E552" s="140" t="s">
        <v>470</v>
      </c>
      <c r="F552" s="141" t="s">
        <v>195</v>
      </c>
      <c r="G552" s="159">
        <v>11</v>
      </c>
    </row>
    <row r="553" spans="1:7" ht="31.5" x14ac:dyDescent="0.25">
      <c r="A553" s="179" t="s">
        <v>489</v>
      </c>
      <c r="B553" s="180">
        <v>917</v>
      </c>
      <c r="C553" s="163">
        <v>7</v>
      </c>
      <c r="D553" s="163">
        <v>5</v>
      </c>
      <c r="E553" s="140" t="s">
        <v>490</v>
      </c>
      <c r="F553" s="141" t="s">
        <v>187</v>
      </c>
      <c r="G553" s="159">
        <v>2.4500000000000002</v>
      </c>
    </row>
    <row r="554" spans="1:7" ht="31.5" x14ac:dyDescent="0.25">
      <c r="A554" s="179" t="s">
        <v>200</v>
      </c>
      <c r="B554" s="180">
        <v>917</v>
      </c>
      <c r="C554" s="163">
        <v>7</v>
      </c>
      <c r="D554" s="163">
        <v>5</v>
      </c>
      <c r="E554" s="140" t="s">
        <v>491</v>
      </c>
      <c r="F554" s="141" t="s">
        <v>187</v>
      </c>
      <c r="G554" s="159">
        <v>2.4500000000000002</v>
      </c>
    </row>
    <row r="555" spans="1:7" ht="31.5" x14ac:dyDescent="0.25">
      <c r="A555" s="179" t="s">
        <v>194</v>
      </c>
      <c r="B555" s="180">
        <v>917</v>
      </c>
      <c r="C555" s="163">
        <v>7</v>
      </c>
      <c r="D555" s="163">
        <v>5</v>
      </c>
      <c r="E555" s="140" t="s">
        <v>491</v>
      </c>
      <c r="F555" s="141" t="s">
        <v>195</v>
      </c>
      <c r="G555" s="159">
        <v>2.4500000000000002</v>
      </c>
    </row>
    <row r="556" spans="1:7" x14ac:dyDescent="0.25">
      <c r="A556" s="179" t="s">
        <v>703</v>
      </c>
      <c r="B556" s="180">
        <v>917</v>
      </c>
      <c r="C556" s="163">
        <v>7</v>
      </c>
      <c r="D556" s="163">
        <v>7</v>
      </c>
      <c r="E556" s="140" t="s">
        <v>187</v>
      </c>
      <c r="F556" s="141" t="s">
        <v>187</v>
      </c>
      <c r="G556" s="159">
        <v>250</v>
      </c>
    </row>
    <row r="557" spans="1:7" ht="47.25" x14ac:dyDescent="0.25">
      <c r="A557" s="179" t="s">
        <v>550</v>
      </c>
      <c r="B557" s="180">
        <v>917</v>
      </c>
      <c r="C557" s="163">
        <v>7</v>
      </c>
      <c r="D557" s="163">
        <v>7</v>
      </c>
      <c r="E557" s="140" t="s">
        <v>551</v>
      </c>
      <c r="F557" s="141" t="s">
        <v>187</v>
      </c>
      <c r="G557" s="159">
        <v>250</v>
      </c>
    </row>
    <row r="558" spans="1:7" ht="31.5" x14ac:dyDescent="0.25">
      <c r="A558" s="179" t="s">
        <v>552</v>
      </c>
      <c r="B558" s="180">
        <v>917</v>
      </c>
      <c r="C558" s="163">
        <v>7</v>
      </c>
      <c r="D558" s="163">
        <v>7</v>
      </c>
      <c r="E558" s="140" t="s">
        <v>553</v>
      </c>
      <c r="F558" s="141" t="s">
        <v>187</v>
      </c>
      <c r="G558" s="159">
        <v>166</v>
      </c>
    </row>
    <row r="559" spans="1:7" ht="47.25" x14ac:dyDescent="0.25">
      <c r="A559" s="179" t="s">
        <v>554</v>
      </c>
      <c r="B559" s="180">
        <v>917</v>
      </c>
      <c r="C559" s="163">
        <v>7</v>
      </c>
      <c r="D559" s="163">
        <v>7</v>
      </c>
      <c r="E559" s="140" t="s">
        <v>555</v>
      </c>
      <c r="F559" s="141" t="s">
        <v>187</v>
      </c>
      <c r="G559" s="159">
        <v>166</v>
      </c>
    </row>
    <row r="560" spans="1:7" ht="47.25" x14ac:dyDescent="0.25">
      <c r="A560" s="179" t="s">
        <v>556</v>
      </c>
      <c r="B560" s="180">
        <v>917</v>
      </c>
      <c r="C560" s="163">
        <v>7</v>
      </c>
      <c r="D560" s="163">
        <v>7</v>
      </c>
      <c r="E560" s="140" t="s">
        <v>557</v>
      </c>
      <c r="F560" s="141" t="s">
        <v>187</v>
      </c>
      <c r="G560" s="159">
        <v>146</v>
      </c>
    </row>
    <row r="561" spans="1:7" ht="31.5" x14ac:dyDescent="0.25">
      <c r="A561" s="179" t="s">
        <v>194</v>
      </c>
      <c r="B561" s="180">
        <v>917</v>
      </c>
      <c r="C561" s="163">
        <v>7</v>
      </c>
      <c r="D561" s="163">
        <v>7</v>
      </c>
      <c r="E561" s="140" t="s">
        <v>557</v>
      </c>
      <c r="F561" s="141" t="s">
        <v>195</v>
      </c>
      <c r="G561" s="159">
        <v>146</v>
      </c>
    </row>
    <row r="562" spans="1:7" ht="31.5" customHeight="1" x14ac:dyDescent="0.25">
      <c r="A562" s="179" t="s">
        <v>558</v>
      </c>
      <c r="B562" s="180">
        <v>917</v>
      </c>
      <c r="C562" s="163">
        <v>7</v>
      </c>
      <c r="D562" s="163">
        <v>7</v>
      </c>
      <c r="E562" s="140" t="s">
        <v>559</v>
      </c>
      <c r="F562" s="141" t="s">
        <v>187</v>
      </c>
      <c r="G562" s="159">
        <v>20</v>
      </c>
    </row>
    <row r="563" spans="1:7" ht="31.5" x14ac:dyDescent="0.25">
      <c r="A563" s="179" t="s">
        <v>194</v>
      </c>
      <c r="B563" s="180">
        <v>917</v>
      </c>
      <c r="C563" s="163">
        <v>7</v>
      </c>
      <c r="D563" s="163">
        <v>7</v>
      </c>
      <c r="E563" s="140" t="s">
        <v>559</v>
      </c>
      <c r="F563" s="141" t="s">
        <v>195</v>
      </c>
      <c r="G563" s="159">
        <v>20</v>
      </c>
    </row>
    <row r="564" spans="1:7" ht="63" x14ac:dyDescent="0.25">
      <c r="A564" s="179" t="s">
        <v>588</v>
      </c>
      <c r="B564" s="180">
        <v>917</v>
      </c>
      <c r="C564" s="163">
        <v>7</v>
      </c>
      <c r="D564" s="163">
        <v>7</v>
      </c>
      <c r="E564" s="140" t="s">
        <v>589</v>
      </c>
      <c r="F564" s="141" t="s">
        <v>187</v>
      </c>
      <c r="G564" s="159">
        <v>84</v>
      </c>
    </row>
    <row r="565" spans="1:7" ht="47.25" x14ac:dyDescent="0.25">
      <c r="A565" s="179" t="s">
        <v>590</v>
      </c>
      <c r="B565" s="180">
        <v>917</v>
      </c>
      <c r="C565" s="163">
        <v>7</v>
      </c>
      <c r="D565" s="163">
        <v>7</v>
      </c>
      <c r="E565" s="140" t="s">
        <v>591</v>
      </c>
      <c r="F565" s="141" t="s">
        <v>187</v>
      </c>
      <c r="G565" s="159">
        <v>84</v>
      </c>
    </row>
    <row r="566" spans="1:7" ht="31.5" x14ac:dyDescent="0.25">
      <c r="A566" s="179" t="s">
        <v>592</v>
      </c>
      <c r="B566" s="180">
        <v>917</v>
      </c>
      <c r="C566" s="163">
        <v>7</v>
      </c>
      <c r="D566" s="163">
        <v>7</v>
      </c>
      <c r="E566" s="140" t="s">
        <v>593</v>
      </c>
      <c r="F566" s="141" t="s">
        <v>187</v>
      </c>
      <c r="G566" s="159">
        <v>54</v>
      </c>
    </row>
    <row r="567" spans="1:7" ht="31.5" x14ac:dyDescent="0.25">
      <c r="A567" s="179" t="s">
        <v>194</v>
      </c>
      <c r="B567" s="180">
        <v>917</v>
      </c>
      <c r="C567" s="163">
        <v>7</v>
      </c>
      <c r="D567" s="163">
        <v>7</v>
      </c>
      <c r="E567" s="140" t="s">
        <v>593</v>
      </c>
      <c r="F567" s="141" t="s">
        <v>195</v>
      </c>
      <c r="G567" s="159">
        <v>54</v>
      </c>
    </row>
    <row r="568" spans="1:7" ht="31.5" x14ac:dyDescent="0.25">
      <c r="A568" s="179" t="s">
        <v>594</v>
      </c>
      <c r="B568" s="180">
        <v>917</v>
      </c>
      <c r="C568" s="163">
        <v>7</v>
      </c>
      <c r="D568" s="163">
        <v>7</v>
      </c>
      <c r="E568" s="140" t="s">
        <v>595</v>
      </c>
      <c r="F568" s="141" t="s">
        <v>187</v>
      </c>
      <c r="G568" s="159">
        <v>30</v>
      </c>
    </row>
    <row r="569" spans="1:7" ht="31.5" x14ac:dyDescent="0.25">
      <c r="A569" s="179" t="s">
        <v>194</v>
      </c>
      <c r="B569" s="180">
        <v>917</v>
      </c>
      <c r="C569" s="163">
        <v>7</v>
      </c>
      <c r="D569" s="163">
        <v>7</v>
      </c>
      <c r="E569" s="140" t="s">
        <v>595</v>
      </c>
      <c r="F569" s="141" t="s">
        <v>195</v>
      </c>
      <c r="G569" s="159">
        <v>30</v>
      </c>
    </row>
    <row r="570" spans="1:7" x14ac:dyDescent="0.25">
      <c r="A570" s="179" t="s">
        <v>789</v>
      </c>
      <c r="B570" s="180">
        <v>917</v>
      </c>
      <c r="C570" s="163">
        <v>9</v>
      </c>
      <c r="D570" s="163">
        <v>0</v>
      </c>
      <c r="E570" s="140" t="s">
        <v>187</v>
      </c>
      <c r="F570" s="141" t="s">
        <v>187</v>
      </c>
      <c r="G570" s="159">
        <v>138.21799999999999</v>
      </c>
    </row>
    <row r="571" spans="1:7" x14ac:dyDescent="0.25">
      <c r="A571" s="179" t="s">
        <v>701</v>
      </c>
      <c r="B571" s="180">
        <v>917</v>
      </c>
      <c r="C571" s="163">
        <v>9</v>
      </c>
      <c r="D571" s="163">
        <v>9</v>
      </c>
      <c r="E571" s="140" t="s">
        <v>187</v>
      </c>
      <c r="F571" s="141" t="s">
        <v>187</v>
      </c>
      <c r="G571" s="159">
        <v>138.21799999999999</v>
      </c>
    </row>
    <row r="572" spans="1:7" ht="31.5" x14ac:dyDescent="0.25">
      <c r="A572" s="179" t="s">
        <v>608</v>
      </c>
      <c r="B572" s="180">
        <v>917</v>
      </c>
      <c r="C572" s="163">
        <v>9</v>
      </c>
      <c r="D572" s="163">
        <v>9</v>
      </c>
      <c r="E572" s="140" t="s">
        <v>609</v>
      </c>
      <c r="F572" s="141" t="s">
        <v>187</v>
      </c>
      <c r="G572" s="159">
        <v>138.21799999999999</v>
      </c>
    </row>
    <row r="573" spans="1:7" ht="47.25" x14ac:dyDescent="0.25">
      <c r="A573" s="179" t="s">
        <v>610</v>
      </c>
      <c r="B573" s="180">
        <v>917</v>
      </c>
      <c r="C573" s="163">
        <v>9</v>
      </c>
      <c r="D573" s="163">
        <v>9</v>
      </c>
      <c r="E573" s="140" t="s">
        <v>611</v>
      </c>
      <c r="F573" s="141" t="s">
        <v>187</v>
      </c>
      <c r="G573" s="159">
        <v>138.21799999999999</v>
      </c>
    </row>
    <row r="574" spans="1:7" ht="47.25" x14ac:dyDescent="0.25">
      <c r="A574" s="179" t="s">
        <v>612</v>
      </c>
      <c r="B574" s="180">
        <v>917</v>
      </c>
      <c r="C574" s="163">
        <v>9</v>
      </c>
      <c r="D574" s="163">
        <v>9</v>
      </c>
      <c r="E574" s="140" t="s">
        <v>613</v>
      </c>
      <c r="F574" s="141" t="s">
        <v>187</v>
      </c>
      <c r="G574" s="159">
        <v>63.218000000000004</v>
      </c>
    </row>
    <row r="575" spans="1:7" x14ac:dyDescent="0.25">
      <c r="A575" s="179" t="s">
        <v>243</v>
      </c>
      <c r="B575" s="180">
        <v>917</v>
      </c>
      <c r="C575" s="163">
        <v>9</v>
      </c>
      <c r="D575" s="163">
        <v>9</v>
      </c>
      <c r="E575" s="140" t="s">
        <v>613</v>
      </c>
      <c r="F575" s="141" t="s">
        <v>244</v>
      </c>
      <c r="G575" s="159">
        <v>63.218000000000004</v>
      </c>
    </row>
    <row r="576" spans="1:7" ht="31.5" x14ac:dyDescent="0.25">
      <c r="A576" s="179" t="s">
        <v>614</v>
      </c>
      <c r="B576" s="180">
        <v>917</v>
      </c>
      <c r="C576" s="163">
        <v>9</v>
      </c>
      <c r="D576" s="163">
        <v>9</v>
      </c>
      <c r="E576" s="140" t="s">
        <v>615</v>
      </c>
      <c r="F576" s="141" t="s">
        <v>187</v>
      </c>
      <c r="G576" s="159">
        <v>25</v>
      </c>
    </row>
    <row r="577" spans="1:7" ht="31.5" x14ac:dyDescent="0.25">
      <c r="A577" s="179" t="s">
        <v>194</v>
      </c>
      <c r="B577" s="180">
        <v>917</v>
      </c>
      <c r="C577" s="163">
        <v>9</v>
      </c>
      <c r="D577" s="163">
        <v>9</v>
      </c>
      <c r="E577" s="140" t="s">
        <v>615</v>
      </c>
      <c r="F577" s="141" t="s">
        <v>195</v>
      </c>
      <c r="G577" s="159">
        <v>25</v>
      </c>
    </row>
    <row r="578" spans="1:7" ht="31.5" x14ac:dyDescent="0.25">
      <c r="A578" s="179" t="s">
        <v>616</v>
      </c>
      <c r="B578" s="180">
        <v>917</v>
      </c>
      <c r="C578" s="163">
        <v>9</v>
      </c>
      <c r="D578" s="163">
        <v>9</v>
      </c>
      <c r="E578" s="140" t="s">
        <v>617</v>
      </c>
      <c r="F578" s="141" t="s">
        <v>187</v>
      </c>
      <c r="G578" s="159">
        <v>50</v>
      </c>
    </row>
    <row r="579" spans="1:7" ht="31.5" x14ac:dyDescent="0.25">
      <c r="A579" s="179" t="s">
        <v>194</v>
      </c>
      <c r="B579" s="180">
        <v>917</v>
      </c>
      <c r="C579" s="163">
        <v>9</v>
      </c>
      <c r="D579" s="163">
        <v>9</v>
      </c>
      <c r="E579" s="140" t="s">
        <v>617</v>
      </c>
      <c r="F579" s="141" t="s">
        <v>195</v>
      </c>
      <c r="G579" s="159">
        <v>50</v>
      </c>
    </row>
    <row r="580" spans="1:7" x14ac:dyDescent="0.25">
      <c r="A580" s="179" t="s">
        <v>790</v>
      </c>
      <c r="B580" s="180">
        <v>917</v>
      </c>
      <c r="C580" s="163">
        <v>10</v>
      </c>
      <c r="D580" s="163">
        <v>0</v>
      </c>
      <c r="E580" s="140" t="s">
        <v>187</v>
      </c>
      <c r="F580" s="141" t="s">
        <v>187</v>
      </c>
      <c r="G580" s="159">
        <v>9713.8159099999993</v>
      </c>
    </row>
    <row r="581" spans="1:7" x14ac:dyDescent="0.25">
      <c r="A581" s="179" t="s">
        <v>712</v>
      </c>
      <c r="B581" s="180">
        <v>917</v>
      </c>
      <c r="C581" s="163">
        <v>10</v>
      </c>
      <c r="D581" s="163">
        <v>1</v>
      </c>
      <c r="E581" s="140" t="s">
        <v>187</v>
      </c>
      <c r="F581" s="141" t="s">
        <v>187</v>
      </c>
      <c r="G581" s="159">
        <v>7285.3040000000001</v>
      </c>
    </row>
    <row r="582" spans="1:7" ht="31.5" x14ac:dyDescent="0.25">
      <c r="A582" s="179" t="s">
        <v>459</v>
      </c>
      <c r="B582" s="180">
        <v>917</v>
      </c>
      <c r="C582" s="163">
        <v>10</v>
      </c>
      <c r="D582" s="163">
        <v>1</v>
      </c>
      <c r="E582" s="140" t="s">
        <v>460</v>
      </c>
      <c r="F582" s="141" t="s">
        <v>187</v>
      </c>
      <c r="G582" s="159">
        <v>7285.3040000000001</v>
      </c>
    </row>
    <row r="583" spans="1:7" ht="31.5" x14ac:dyDescent="0.25">
      <c r="A583" s="179" t="s">
        <v>461</v>
      </c>
      <c r="B583" s="180">
        <v>917</v>
      </c>
      <c r="C583" s="163">
        <v>10</v>
      </c>
      <c r="D583" s="163">
        <v>1</v>
      </c>
      <c r="E583" s="140" t="s">
        <v>462</v>
      </c>
      <c r="F583" s="141" t="s">
        <v>187</v>
      </c>
      <c r="G583" s="159">
        <v>7285.3040000000001</v>
      </c>
    </row>
    <row r="584" spans="1:7" ht="31.5" x14ac:dyDescent="0.25">
      <c r="A584" s="179" t="s">
        <v>471</v>
      </c>
      <c r="B584" s="180">
        <v>917</v>
      </c>
      <c r="C584" s="163">
        <v>10</v>
      </c>
      <c r="D584" s="163">
        <v>1</v>
      </c>
      <c r="E584" s="140" t="s">
        <v>472</v>
      </c>
      <c r="F584" s="141" t="s">
        <v>187</v>
      </c>
      <c r="G584" s="159">
        <v>7285.3040000000001</v>
      </c>
    </row>
    <row r="585" spans="1:7" ht="94.5" x14ac:dyDescent="0.25">
      <c r="A585" s="179" t="s">
        <v>473</v>
      </c>
      <c r="B585" s="180">
        <v>917</v>
      </c>
      <c r="C585" s="163">
        <v>10</v>
      </c>
      <c r="D585" s="163">
        <v>1</v>
      </c>
      <c r="E585" s="140" t="s">
        <v>474</v>
      </c>
      <c r="F585" s="141" t="s">
        <v>187</v>
      </c>
      <c r="G585" s="159">
        <v>7285.3040000000001</v>
      </c>
    </row>
    <row r="586" spans="1:7" x14ac:dyDescent="0.25">
      <c r="A586" s="179" t="s">
        <v>243</v>
      </c>
      <c r="B586" s="180">
        <v>917</v>
      </c>
      <c r="C586" s="163">
        <v>10</v>
      </c>
      <c r="D586" s="163">
        <v>1</v>
      </c>
      <c r="E586" s="140" t="s">
        <v>474</v>
      </c>
      <c r="F586" s="141" t="s">
        <v>244</v>
      </c>
      <c r="G586" s="159">
        <v>7285.3040000000001</v>
      </c>
    </row>
    <row r="587" spans="1:7" x14ac:dyDescent="0.25">
      <c r="A587" s="179" t="s">
        <v>704</v>
      </c>
      <c r="B587" s="180">
        <v>917</v>
      </c>
      <c r="C587" s="163">
        <v>10</v>
      </c>
      <c r="D587" s="163">
        <v>3</v>
      </c>
      <c r="E587" s="140" t="s">
        <v>187</v>
      </c>
      <c r="F587" s="141" t="s">
        <v>187</v>
      </c>
      <c r="G587" s="159">
        <v>2228.5119100000002</v>
      </c>
    </row>
    <row r="588" spans="1:7" ht="47.25" x14ac:dyDescent="0.25">
      <c r="A588" s="179" t="s">
        <v>550</v>
      </c>
      <c r="B588" s="180">
        <v>917</v>
      </c>
      <c r="C588" s="163">
        <v>10</v>
      </c>
      <c r="D588" s="163">
        <v>3</v>
      </c>
      <c r="E588" s="140" t="s">
        <v>551</v>
      </c>
      <c r="F588" s="141" t="s">
        <v>187</v>
      </c>
      <c r="G588" s="159">
        <v>2228.5119100000002</v>
      </c>
    </row>
    <row r="589" spans="1:7" x14ac:dyDescent="0.25">
      <c r="A589" s="179" t="s">
        <v>580</v>
      </c>
      <c r="B589" s="180">
        <v>917</v>
      </c>
      <c r="C589" s="163">
        <v>10</v>
      </c>
      <c r="D589" s="163">
        <v>3</v>
      </c>
      <c r="E589" s="140" t="s">
        <v>581</v>
      </c>
      <c r="F589" s="141" t="s">
        <v>187</v>
      </c>
      <c r="G589" s="159">
        <v>2228.5119100000002</v>
      </c>
    </row>
    <row r="590" spans="1:7" ht="31.5" x14ac:dyDescent="0.25">
      <c r="A590" s="179" t="s">
        <v>582</v>
      </c>
      <c r="B590" s="180">
        <v>917</v>
      </c>
      <c r="C590" s="163">
        <v>10</v>
      </c>
      <c r="D590" s="163">
        <v>3</v>
      </c>
      <c r="E590" s="140" t="s">
        <v>583</v>
      </c>
      <c r="F590" s="141" t="s">
        <v>187</v>
      </c>
      <c r="G590" s="159">
        <v>2228.5119100000002</v>
      </c>
    </row>
    <row r="591" spans="1:7" ht="47.25" x14ac:dyDescent="0.25">
      <c r="A591" s="179" t="s">
        <v>584</v>
      </c>
      <c r="B591" s="180">
        <v>917</v>
      </c>
      <c r="C591" s="163">
        <v>10</v>
      </c>
      <c r="D591" s="163">
        <v>3</v>
      </c>
      <c r="E591" s="140" t="s">
        <v>585</v>
      </c>
      <c r="F591" s="141" t="s">
        <v>187</v>
      </c>
      <c r="G591" s="159">
        <v>17</v>
      </c>
    </row>
    <row r="592" spans="1:7" x14ac:dyDescent="0.25">
      <c r="A592" s="179" t="s">
        <v>243</v>
      </c>
      <c r="B592" s="180">
        <v>917</v>
      </c>
      <c r="C592" s="163">
        <v>10</v>
      </c>
      <c r="D592" s="163">
        <v>3</v>
      </c>
      <c r="E592" s="140" t="s">
        <v>585</v>
      </c>
      <c r="F592" s="141" t="s">
        <v>244</v>
      </c>
      <c r="G592" s="159">
        <v>17</v>
      </c>
    </row>
    <row r="593" spans="1:7" ht="31.5" x14ac:dyDescent="0.25">
      <c r="A593" s="179" t="s">
        <v>586</v>
      </c>
      <c r="B593" s="180">
        <v>917</v>
      </c>
      <c r="C593" s="163">
        <v>10</v>
      </c>
      <c r="D593" s="163">
        <v>3</v>
      </c>
      <c r="E593" s="140" t="s">
        <v>587</v>
      </c>
      <c r="F593" s="141" t="s">
        <v>187</v>
      </c>
      <c r="G593" s="159">
        <v>2211.5119100000002</v>
      </c>
    </row>
    <row r="594" spans="1:7" x14ac:dyDescent="0.25">
      <c r="A594" s="179" t="s">
        <v>243</v>
      </c>
      <c r="B594" s="180">
        <v>917</v>
      </c>
      <c r="C594" s="163">
        <v>10</v>
      </c>
      <c r="D594" s="163">
        <v>3</v>
      </c>
      <c r="E594" s="140" t="s">
        <v>587</v>
      </c>
      <c r="F594" s="141" t="s">
        <v>244</v>
      </c>
      <c r="G594" s="159">
        <v>2211.5119100000002</v>
      </c>
    </row>
    <row r="595" spans="1:7" x14ac:dyDescent="0.25">
      <c r="A595" s="179" t="s">
        <v>699</v>
      </c>
      <c r="B595" s="180">
        <v>917</v>
      </c>
      <c r="C595" s="163">
        <v>10</v>
      </c>
      <c r="D595" s="163">
        <v>6</v>
      </c>
      <c r="E595" s="140" t="s">
        <v>187</v>
      </c>
      <c r="F595" s="141" t="s">
        <v>187</v>
      </c>
      <c r="G595" s="159">
        <v>200</v>
      </c>
    </row>
    <row r="596" spans="1:7" ht="31.5" x14ac:dyDescent="0.25">
      <c r="A596" s="179" t="s">
        <v>618</v>
      </c>
      <c r="B596" s="180">
        <v>917</v>
      </c>
      <c r="C596" s="163">
        <v>10</v>
      </c>
      <c r="D596" s="163">
        <v>6</v>
      </c>
      <c r="E596" s="140" t="s">
        <v>619</v>
      </c>
      <c r="F596" s="141" t="s">
        <v>187</v>
      </c>
      <c r="G596" s="159">
        <v>200</v>
      </c>
    </row>
    <row r="597" spans="1:7" ht="47.25" x14ac:dyDescent="0.25">
      <c r="A597" s="179" t="s">
        <v>620</v>
      </c>
      <c r="B597" s="180">
        <v>917</v>
      </c>
      <c r="C597" s="163">
        <v>10</v>
      </c>
      <c r="D597" s="163">
        <v>6</v>
      </c>
      <c r="E597" s="140" t="s">
        <v>621</v>
      </c>
      <c r="F597" s="141" t="s">
        <v>187</v>
      </c>
      <c r="G597" s="159">
        <v>5</v>
      </c>
    </row>
    <row r="598" spans="1:7" ht="63" x14ac:dyDescent="0.25">
      <c r="A598" s="179" t="s">
        <v>626</v>
      </c>
      <c r="B598" s="180">
        <v>917</v>
      </c>
      <c r="C598" s="163">
        <v>10</v>
      </c>
      <c r="D598" s="163">
        <v>6</v>
      </c>
      <c r="E598" s="140" t="s">
        <v>627</v>
      </c>
      <c r="F598" s="141" t="s">
        <v>187</v>
      </c>
      <c r="G598" s="159">
        <v>5</v>
      </c>
    </row>
    <row r="599" spans="1:7" ht="31.5" x14ac:dyDescent="0.25">
      <c r="A599" s="179" t="s">
        <v>628</v>
      </c>
      <c r="B599" s="180">
        <v>917</v>
      </c>
      <c r="C599" s="163">
        <v>10</v>
      </c>
      <c r="D599" s="163">
        <v>6</v>
      </c>
      <c r="E599" s="140" t="s">
        <v>629</v>
      </c>
      <c r="F599" s="141" t="s">
        <v>187</v>
      </c>
      <c r="G599" s="159">
        <v>5</v>
      </c>
    </row>
    <row r="600" spans="1:7" ht="31.5" x14ac:dyDescent="0.25">
      <c r="A600" s="179" t="s">
        <v>194</v>
      </c>
      <c r="B600" s="180">
        <v>917</v>
      </c>
      <c r="C600" s="163">
        <v>10</v>
      </c>
      <c r="D600" s="163">
        <v>6</v>
      </c>
      <c r="E600" s="140" t="s">
        <v>629</v>
      </c>
      <c r="F600" s="141" t="s">
        <v>195</v>
      </c>
      <c r="G600" s="159">
        <v>5</v>
      </c>
    </row>
    <row r="601" spans="1:7" ht="47.25" x14ac:dyDescent="0.25">
      <c r="A601" s="179" t="s">
        <v>630</v>
      </c>
      <c r="B601" s="180">
        <v>917</v>
      </c>
      <c r="C601" s="163">
        <v>10</v>
      </c>
      <c r="D601" s="163">
        <v>6</v>
      </c>
      <c r="E601" s="140" t="s">
        <v>631</v>
      </c>
      <c r="F601" s="141" t="s">
        <v>187</v>
      </c>
      <c r="G601" s="159">
        <v>195</v>
      </c>
    </row>
    <row r="602" spans="1:7" ht="31.5" x14ac:dyDescent="0.25">
      <c r="A602" s="179" t="s">
        <v>632</v>
      </c>
      <c r="B602" s="180">
        <v>917</v>
      </c>
      <c r="C602" s="163">
        <v>10</v>
      </c>
      <c r="D602" s="163">
        <v>6</v>
      </c>
      <c r="E602" s="140" t="s">
        <v>633</v>
      </c>
      <c r="F602" s="141" t="s">
        <v>187</v>
      </c>
      <c r="G602" s="159">
        <v>195</v>
      </c>
    </row>
    <row r="603" spans="1:7" ht="31.5" x14ac:dyDescent="0.25">
      <c r="A603" s="179" t="s">
        <v>634</v>
      </c>
      <c r="B603" s="180">
        <v>917</v>
      </c>
      <c r="C603" s="163">
        <v>10</v>
      </c>
      <c r="D603" s="163">
        <v>6</v>
      </c>
      <c r="E603" s="140" t="s">
        <v>635</v>
      </c>
      <c r="F603" s="141" t="s">
        <v>187</v>
      </c>
      <c r="G603" s="159">
        <v>0</v>
      </c>
    </row>
    <row r="604" spans="1:7" ht="31.5" x14ac:dyDescent="0.25">
      <c r="A604" s="179" t="s">
        <v>194</v>
      </c>
      <c r="B604" s="180">
        <v>917</v>
      </c>
      <c r="C604" s="163">
        <v>10</v>
      </c>
      <c r="D604" s="163">
        <v>6</v>
      </c>
      <c r="E604" s="140" t="s">
        <v>635</v>
      </c>
      <c r="F604" s="141" t="s">
        <v>195</v>
      </c>
      <c r="G604" s="159">
        <v>0</v>
      </c>
    </row>
    <row r="605" spans="1:7" ht="31.5" x14ac:dyDescent="0.25">
      <c r="A605" s="179" t="s">
        <v>636</v>
      </c>
      <c r="B605" s="180">
        <v>917</v>
      </c>
      <c r="C605" s="163">
        <v>10</v>
      </c>
      <c r="D605" s="163">
        <v>6</v>
      </c>
      <c r="E605" s="140" t="s">
        <v>637</v>
      </c>
      <c r="F605" s="141" t="s">
        <v>187</v>
      </c>
      <c r="G605" s="159">
        <v>0</v>
      </c>
    </row>
    <row r="606" spans="1:7" ht="31.5" x14ac:dyDescent="0.25">
      <c r="A606" s="179" t="s">
        <v>194</v>
      </c>
      <c r="B606" s="180">
        <v>917</v>
      </c>
      <c r="C606" s="163">
        <v>10</v>
      </c>
      <c r="D606" s="163">
        <v>6</v>
      </c>
      <c r="E606" s="140" t="s">
        <v>637</v>
      </c>
      <c r="F606" s="141" t="s">
        <v>195</v>
      </c>
      <c r="G606" s="159">
        <v>0</v>
      </c>
    </row>
    <row r="607" spans="1:7" ht="31.5" x14ac:dyDescent="0.25">
      <c r="A607" s="179" t="s">
        <v>638</v>
      </c>
      <c r="B607" s="180">
        <v>917</v>
      </c>
      <c r="C607" s="163">
        <v>10</v>
      </c>
      <c r="D607" s="163">
        <v>6</v>
      </c>
      <c r="E607" s="140" t="s">
        <v>639</v>
      </c>
      <c r="F607" s="141" t="s">
        <v>187</v>
      </c>
      <c r="G607" s="159">
        <v>48</v>
      </c>
    </row>
    <row r="608" spans="1:7" ht="31.5" x14ac:dyDescent="0.25">
      <c r="A608" s="179" t="s">
        <v>194</v>
      </c>
      <c r="B608" s="180">
        <v>917</v>
      </c>
      <c r="C608" s="163">
        <v>10</v>
      </c>
      <c r="D608" s="163">
        <v>6</v>
      </c>
      <c r="E608" s="140" t="s">
        <v>639</v>
      </c>
      <c r="F608" s="141" t="s">
        <v>195</v>
      </c>
      <c r="G608" s="159">
        <v>48</v>
      </c>
    </row>
    <row r="609" spans="1:7" ht="31.5" x14ac:dyDescent="0.25">
      <c r="A609" s="179" t="s">
        <v>640</v>
      </c>
      <c r="B609" s="180">
        <v>917</v>
      </c>
      <c r="C609" s="163">
        <v>10</v>
      </c>
      <c r="D609" s="163">
        <v>6</v>
      </c>
      <c r="E609" s="140" t="s">
        <v>641</v>
      </c>
      <c r="F609" s="141" t="s">
        <v>187</v>
      </c>
      <c r="G609" s="159">
        <v>39</v>
      </c>
    </row>
    <row r="610" spans="1:7" ht="31.5" x14ac:dyDescent="0.25">
      <c r="A610" s="179" t="s">
        <v>194</v>
      </c>
      <c r="B610" s="180">
        <v>917</v>
      </c>
      <c r="C610" s="163">
        <v>10</v>
      </c>
      <c r="D610" s="163">
        <v>6</v>
      </c>
      <c r="E610" s="140" t="s">
        <v>641</v>
      </c>
      <c r="F610" s="141" t="s">
        <v>195</v>
      </c>
      <c r="G610" s="159">
        <v>39</v>
      </c>
    </row>
    <row r="611" spans="1:7" x14ac:dyDescent="0.25">
      <c r="A611" s="179" t="s">
        <v>642</v>
      </c>
      <c r="B611" s="180">
        <v>917</v>
      </c>
      <c r="C611" s="163">
        <v>10</v>
      </c>
      <c r="D611" s="163">
        <v>6</v>
      </c>
      <c r="E611" s="140" t="s">
        <v>643</v>
      </c>
      <c r="F611" s="141" t="s">
        <v>187</v>
      </c>
      <c r="G611" s="159">
        <v>2</v>
      </c>
    </row>
    <row r="612" spans="1:7" ht="31.5" x14ac:dyDescent="0.25">
      <c r="A612" s="179" t="s">
        <v>194</v>
      </c>
      <c r="B612" s="180">
        <v>917</v>
      </c>
      <c r="C612" s="163">
        <v>10</v>
      </c>
      <c r="D612" s="163">
        <v>6</v>
      </c>
      <c r="E612" s="140" t="s">
        <v>643</v>
      </c>
      <c r="F612" s="141" t="s">
        <v>195</v>
      </c>
      <c r="G612" s="159">
        <v>2</v>
      </c>
    </row>
    <row r="613" spans="1:7" ht="31.5" x14ac:dyDescent="0.25">
      <c r="A613" s="179" t="s">
        <v>644</v>
      </c>
      <c r="B613" s="180">
        <v>917</v>
      </c>
      <c r="C613" s="163">
        <v>10</v>
      </c>
      <c r="D613" s="163">
        <v>6</v>
      </c>
      <c r="E613" s="140" t="s">
        <v>645</v>
      </c>
      <c r="F613" s="141" t="s">
        <v>187</v>
      </c>
      <c r="G613" s="159">
        <v>11</v>
      </c>
    </row>
    <row r="614" spans="1:7" ht="31.5" x14ac:dyDescent="0.25">
      <c r="A614" s="179" t="s">
        <v>194</v>
      </c>
      <c r="B614" s="180">
        <v>917</v>
      </c>
      <c r="C614" s="163">
        <v>10</v>
      </c>
      <c r="D614" s="163">
        <v>6</v>
      </c>
      <c r="E614" s="140" t="s">
        <v>645</v>
      </c>
      <c r="F614" s="141" t="s">
        <v>195</v>
      </c>
      <c r="G614" s="159">
        <v>11</v>
      </c>
    </row>
    <row r="615" spans="1:7" ht="63" x14ac:dyDescent="0.25">
      <c r="A615" s="179" t="s">
        <v>646</v>
      </c>
      <c r="B615" s="180">
        <v>917</v>
      </c>
      <c r="C615" s="163">
        <v>10</v>
      </c>
      <c r="D615" s="163">
        <v>6</v>
      </c>
      <c r="E615" s="140" t="s">
        <v>647</v>
      </c>
      <c r="F615" s="141" t="s">
        <v>187</v>
      </c>
      <c r="G615" s="159">
        <v>95</v>
      </c>
    </row>
    <row r="616" spans="1:7" ht="31.5" x14ac:dyDescent="0.25">
      <c r="A616" s="179" t="s">
        <v>194</v>
      </c>
      <c r="B616" s="180">
        <v>917</v>
      </c>
      <c r="C616" s="163">
        <v>10</v>
      </c>
      <c r="D616" s="163">
        <v>6</v>
      </c>
      <c r="E616" s="140" t="s">
        <v>647</v>
      </c>
      <c r="F616" s="141" t="s">
        <v>195</v>
      </c>
      <c r="G616" s="159">
        <v>95</v>
      </c>
    </row>
    <row r="617" spans="1:7" x14ac:dyDescent="0.25">
      <c r="A617" s="179" t="s">
        <v>791</v>
      </c>
      <c r="B617" s="180">
        <v>917</v>
      </c>
      <c r="C617" s="163">
        <v>11</v>
      </c>
      <c r="D617" s="163">
        <v>0</v>
      </c>
      <c r="E617" s="140" t="s">
        <v>187</v>
      </c>
      <c r="F617" s="141" t="s">
        <v>187</v>
      </c>
      <c r="G617" s="159">
        <v>1297.0297399999999</v>
      </c>
    </row>
    <row r="618" spans="1:7" x14ac:dyDescent="0.25">
      <c r="A618" s="179" t="s">
        <v>705</v>
      </c>
      <c r="B618" s="180">
        <v>917</v>
      </c>
      <c r="C618" s="163">
        <v>11</v>
      </c>
      <c r="D618" s="163">
        <v>1</v>
      </c>
      <c r="E618" s="140" t="s">
        <v>187</v>
      </c>
      <c r="F618" s="141" t="s">
        <v>187</v>
      </c>
      <c r="G618" s="159">
        <v>1297.0297399999999</v>
      </c>
    </row>
    <row r="619" spans="1:7" ht="47.25" x14ac:dyDescent="0.25">
      <c r="A619" s="179" t="s">
        <v>550</v>
      </c>
      <c r="B619" s="180">
        <v>917</v>
      </c>
      <c r="C619" s="163">
        <v>11</v>
      </c>
      <c r="D619" s="163">
        <v>1</v>
      </c>
      <c r="E619" s="140" t="s">
        <v>551</v>
      </c>
      <c r="F619" s="141" t="s">
        <v>187</v>
      </c>
      <c r="G619" s="159">
        <v>1297.0297399999999</v>
      </c>
    </row>
    <row r="620" spans="1:7" ht="31.5" x14ac:dyDescent="0.25">
      <c r="A620" s="179" t="s">
        <v>560</v>
      </c>
      <c r="B620" s="180">
        <v>917</v>
      </c>
      <c r="C620" s="163">
        <v>11</v>
      </c>
      <c r="D620" s="163">
        <v>1</v>
      </c>
      <c r="E620" s="140" t="s">
        <v>561</v>
      </c>
      <c r="F620" s="141" t="s">
        <v>187</v>
      </c>
      <c r="G620" s="159">
        <v>1297.0297399999999</v>
      </c>
    </row>
    <row r="621" spans="1:7" ht="31.5" x14ac:dyDescent="0.25">
      <c r="A621" s="179" t="s">
        <v>562</v>
      </c>
      <c r="B621" s="180">
        <v>917</v>
      </c>
      <c r="C621" s="163">
        <v>11</v>
      </c>
      <c r="D621" s="163">
        <v>1</v>
      </c>
      <c r="E621" s="140" t="s">
        <v>563</v>
      </c>
      <c r="F621" s="141" t="s">
        <v>187</v>
      </c>
      <c r="G621" s="159">
        <v>426.14073999999999</v>
      </c>
    </row>
    <row r="622" spans="1:7" ht="31.5" x14ac:dyDescent="0.25">
      <c r="A622" s="179" t="s">
        <v>564</v>
      </c>
      <c r="B622" s="180">
        <v>917</v>
      </c>
      <c r="C622" s="163">
        <v>11</v>
      </c>
      <c r="D622" s="163">
        <v>1</v>
      </c>
      <c r="E622" s="140" t="s">
        <v>565</v>
      </c>
      <c r="F622" s="141" t="s">
        <v>187</v>
      </c>
      <c r="G622" s="159">
        <v>240.14073999999999</v>
      </c>
    </row>
    <row r="623" spans="1:7" ht="31.5" x14ac:dyDescent="0.25">
      <c r="A623" s="179" t="s">
        <v>194</v>
      </c>
      <c r="B623" s="180">
        <v>917</v>
      </c>
      <c r="C623" s="163">
        <v>11</v>
      </c>
      <c r="D623" s="163">
        <v>1</v>
      </c>
      <c r="E623" s="140" t="s">
        <v>565</v>
      </c>
      <c r="F623" s="141" t="s">
        <v>195</v>
      </c>
      <c r="G623" s="159">
        <v>240.14073999999999</v>
      </c>
    </row>
    <row r="624" spans="1:7" ht="31.5" x14ac:dyDescent="0.25">
      <c r="A624" s="179" t="s">
        <v>566</v>
      </c>
      <c r="B624" s="180">
        <v>917</v>
      </c>
      <c r="C624" s="163">
        <v>11</v>
      </c>
      <c r="D624" s="163">
        <v>1</v>
      </c>
      <c r="E624" s="140" t="s">
        <v>567</v>
      </c>
      <c r="F624" s="141" t="s">
        <v>187</v>
      </c>
      <c r="G624" s="159">
        <v>6</v>
      </c>
    </row>
    <row r="625" spans="1:7" ht="31.5" x14ac:dyDescent="0.25">
      <c r="A625" s="179" t="s">
        <v>194</v>
      </c>
      <c r="B625" s="180">
        <v>917</v>
      </c>
      <c r="C625" s="163">
        <v>11</v>
      </c>
      <c r="D625" s="163">
        <v>1</v>
      </c>
      <c r="E625" s="140" t="s">
        <v>567</v>
      </c>
      <c r="F625" s="141" t="s">
        <v>195</v>
      </c>
      <c r="G625" s="159">
        <v>6</v>
      </c>
    </row>
    <row r="626" spans="1:7" ht="47.25" x14ac:dyDescent="0.25">
      <c r="A626" s="179" t="s">
        <v>568</v>
      </c>
      <c r="B626" s="180">
        <v>917</v>
      </c>
      <c r="C626" s="163">
        <v>11</v>
      </c>
      <c r="D626" s="163">
        <v>1</v>
      </c>
      <c r="E626" s="140" t="s">
        <v>569</v>
      </c>
      <c r="F626" s="141" t="s">
        <v>187</v>
      </c>
      <c r="G626" s="159">
        <v>100</v>
      </c>
    </row>
    <row r="627" spans="1:7" ht="31.5" x14ac:dyDescent="0.25">
      <c r="A627" s="179" t="s">
        <v>194</v>
      </c>
      <c r="B627" s="180">
        <v>917</v>
      </c>
      <c r="C627" s="163">
        <v>11</v>
      </c>
      <c r="D627" s="163">
        <v>1</v>
      </c>
      <c r="E627" s="140" t="s">
        <v>569</v>
      </c>
      <c r="F627" s="141" t="s">
        <v>195</v>
      </c>
      <c r="G627" s="159">
        <v>100</v>
      </c>
    </row>
    <row r="628" spans="1:7" ht="47.25" x14ac:dyDescent="0.25">
      <c r="A628" s="179" t="s">
        <v>570</v>
      </c>
      <c r="B628" s="180">
        <v>917</v>
      </c>
      <c r="C628" s="163">
        <v>11</v>
      </c>
      <c r="D628" s="163">
        <v>1</v>
      </c>
      <c r="E628" s="140" t="s">
        <v>571</v>
      </c>
      <c r="F628" s="141" t="s">
        <v>187</v>
      </c>
      <c r="G628" s="159">
        <v>80</v>
      </c>
    </row>
    <row r="629" spans="1:7" x14ac:dyDescent="0.25">
      <c r="A629" s="179" t="s">
        <v>243</v>
      </c>
      <c r="B629" s="180">
        <v>917</v>
      </c>
      <c r="C629" s="163">
        <v>11</v>
      </c>
      <c r="D629" s="163">
        <v>1</v>
      </c>
      <c r="E629" s="140" t="s">
        <v>571</v>
      </c>
      <c r="F629" s="141" t="s">
        <v>244</v>
      </c>
      <c r="G629" s="159">
        <v>80</v>
      </c>
    </row>
    <row r="630" spans="1:7" ht="31.5" x14ac:dyDescent="0.25">
      <c r="A630" s="179" t="s">
        <v>572</v>
      </c>
      <c r="B630" s="180">
        <v>917</v>
      </c>
      <c r="C630" s="163">
        <v>11</v>
      </c>
      <c r="D630" s="163">
        <v>1</v>
      </c>
      <c r="E630" s="140" t="s">
        <v>573</v>
      </c>
      <c r="F630" s="141" t="s">
        <v>187</v>
      </c>
      <c r="G630" s="159">
        <v>870.88900000000001</v>
      </c>
    </row>
    <row r="631" spans="1:7" ht="31.5" x14ac:dyDescent="0.25">
      <c r="A631" s="179" t="s">
        <v>574</v>
      </c>
      <c r="B631" s="180">
        <v>917</v>
      </c>
      <c r="C631" s="163">
        <v>11</v>
      </c>
      <c r="D631" s="163">
        <v>1</v>
      </c>
      <c r="E631" s="140" t="s">
        <v>575</v>
      </c>
      <c r="F631" s="141" t="s">
        <v>187</v>
      </c>
      <c r="G631" s="159">
        <v>75</v>
      </c>
    </row>
    <row r="632" spans="1:7" ht="31.5" x14ac:dyDescent="0.25">
      <c r="A632" s="179" t="s">
        <v>194</v>
      </c>
      <c r="B632" s="180">
        <v>917</v>
      </c>
      <c r="C632" s="163">
        <v>11</v>
      </c>
      <c r="D632" s="163">
        <v>1</v>
      </c>
      <c r="E632" s="140" t="s">
        <v>575</v>
      </c>
      <c r="F632" s="141" t="s">
        <v>195</v>
      </c>
      <c r="G632" s="159">
        <v>75</v>
      </c>
    </row>
    <row r="633" spans="1:7" ht="47.25" x14ac:dyDescent="0.25">
      <c r="A633" s="179" t="s">
        <v>578</v>
      </c>
      <c r="B633" s="180">
        <v>917</v>
      </c>
      <c r="C633" s="163">
        <v>11</v>
      </c>
      <c r="D633" s="163">
        <v>1</v>
      </c>
      <c r="E633" s="140" t="s">
        <v>579</v>
      </c>
      <c r="F633" s="141" t="s">
        <v>187</v>
      </c>
      <c r="G633" s="159">
        <v>795.88900000000001</v>
      </c>
    </row>
    <row r="634" spans="1:7" ht="31.5" x14ac:dyDescent="0.25">
      <c r="A634" s="179" t="s">
        <v>194</v>
      </c>
      <c r="B634" s="180">
        <v>917</v>
      </c>
      <c r="C634" s="163">
        <v>11</v>
      </c>
      <c r="D634" s="163">
        <v>1</v>
      </c>
      <c r="E634" s="140" t="s">
        <v>579</v>
      </c>
      <c r="F634" s="141" t="s">
        <v>195</v>
      </c>
      <c r="G634" s="159">
        <v>795.88900000000001</v>
      </c>
    </row>
    <row r="635" spans="1:7" ht="31.5" x14ac:dyDescent="0.25">
      <c r="A635" s="182" t="s">
        <v>806</v>
      </c>
      <c r="B635" s="183">
        <v>918</v>
      </c>
      <c r="C635" s="162">
        <v>0</v>
      </c>
      <c r="D635" s="162">
        <v>0</v>
      </c>
      <c r="E635" s="154" t="s">
        <v>187</v>
      </c>
      <c r="F635" s="155" t="s">
        <v>187</v>
      </c>
      <c r="G635" s="160">
        <v>39975.307820000002</v>
      </c>
    </row>
    <row r="636" spans="1:7" ht="31.5" x14ac:dyDescent="0.25">
      <c r="A636" s="179" t="s">
        <v>783</v>
      </c>
      <c r="B636" s="180">
        <v>918</v>
      </c>
      <c r="C636" s="163">
        <v>3</v>
      </c>
      <c r="D636" s="163">
        <v>0</v>
      </c>
      <c r="E636" s="140" t="s">
        <v>187</v>
      </c>
      <c r="F636" s="141" t="s">
        <v>187</v>
      </c>
      <c r="G636" s="159">
        <v>7230.7010399999999</v>
      </c>
    </row>
    <row r="637" spans="1:7" ht="31.5" x14ac:dyDescent="0.25">
      <c r="A637" s="179" t="s">
        <v>706</v>
      </c>
      <c r="B637" s="180">
        <v>918</v>
      </c>
      <c r="C637" s="163">
        <v>3</v>
      </c>
      <c r="D637" s="163">
        <v>14</v>
      </c>
      <c r="E637" s="140" t="s">
        <v>187</v>
      </c>
      <c r="F637" s="141" t="s">
        <v>187</v>
      </c>
      <c r="G637" s="159">
        <v>7230.7010399999999</v>
      </c>
    </row>
    <row r="638" spans="1:7" ht="31.5" x14ac:dyDescent="0.25">
      <c r="A638" s="179" t="s">
        <v>513</v>
      </c>
      <c r="B638" s="180">
        <v>918</v>
      </c>
      <c r="C638" s="163">
        <v>3</v>
      </c>
      <c r="D638" s="163">
        <v>14</v>
      </c>
      <c r="E638" s="140" t="s">
        <v>514</v>
      </c>
      <c r="F638" s="141" t="s">
        <v>187</v>
      </c>
      <c r="G638" s="159">
        <v>7230.7010399999999</v>
      </c>
    </row>
    <row r="639" spans="1:7" x14ac:dyDescent="0.25">
      <c r="A639" s="179" t="s">
        <v>531</v>
      </c>
      <c r="B639" s="180">
        <v>918</v>
      </c>
      <c r="C639" s="163">
        <v>3</v>
      </c>
      <c r="D639" s="163">
        <v>14</v>
      </c>
      <c r="E639" s="140" t="s">
        <v>532</v>
      </c>
      <c r="F639" s="141" t="s">
        <v>187</v>
      </c>
      <c r="G639" s="159">
        <v>7230.7010399999999</v>
      </c>
    </row>
    <row r="640" spans="1:7" ht="47.25" x14ac:dyDescent="0.25">
      <c r="A640" s="179" t="s">
        <v>545</v>
      </c>
      <c r="B640" s="180">
        <v>918</v>
      </c>
      <c r="C640" s="163">
        <v>3</v>
      </c>
      <c r="D640" s="163">
        <v>14</v>
      </c>
      <c r="E640" s="140" t="s">
        <v>546</v>
      </c>
      <c r="F640" s="141" t="s">
        <v>187</v>
      </c>
      <c r="G640" s="159">
        <v>7230.7010399999999</v>
      </c>
    </row>
    <row r="641" spans="1:7" x14ac:dyDescent="0.25">
      <c r="A641" s="179" t="s">
        <v>202</v>
      </c>
      <c r="B641" s="180">
        <v>918</v>
      </c>
      <c r="C641" s="163">
        <v>3</v>
      </c>
      <c r="D641" s="163">
        <v>14</v>
      </c>
      <c r="E641" s="140" t="s">
        <v>548</v>
      </c>
      <c r="F641" s="141" t="s">
        <v>187</v>
      </c>
      <c r="G641" s="159">
        <v>281.0967</v>
      </c>
    </row>
    <row r="642" spans="1:7" ht="31.5" x14ac:dyDescent="0.25">
      <c r="A642" s="179" t="s">
        <v>194</v>
      </c>
      <c r="B642" s="180">
        <v>918</v>
      </c>
      <c r="C642" s="163">
        <v>3</v>
      </c>
      <c r="D642" s="163">
        <v>14</v>
      </c>
      <c r="E642" s="140" t="s">
        <v>548</v>
      </c>
      <c r="F642" s="141" t="s">
        <v>195</v>
      </c>
      <c r="G642" s="159">
        <v>281.0967</v>
      </c>
    </row>
    <row r="643" spans="1:7" ht="141.75" customHeight="1" x14ac:dyDescent="0.25">
      <c r="A643" s="179" t="s">
        <v>270</v>
      </c>
      <c r="B643" s="180">
        <v>918</v>
      </c>
      <c r="C643" s="163">
        <v>3</v>
      </c>
      <c r="D643" s="163">
        <v>14</v>
      </c>
      <c r="E643" s="140" t="s">
        <v>549</v>
      </c>
      <c r="F643" s="141" t="s">
        <v>187</v>
      </c>
      <c r="G643" s="159">
        <v>6949.6043399999999</v>
      </c>
    </row>
    <row r="644" spans="1:7" ht="63" x14ac:dyDescent="0.25">
      <c r="A644" s="179" t="s">
        <v>208</v>
      </c>
      <c r="B644" s="180">
        <v>918</v>
      </c>
      <c r="C644" s="163">
        <v>3</v>
      </c>
      <c r="D644" s="163">
        <v>14</v>
      </c>
      <c r="E644" s="140" t="s">
        <v>549</v>
      </c>
      <c r="F644" s="141" t="s">
        <v>209</v>
      </c>
      <c r="G644" s="159">
        <v>6949.6043399999999</v>
      </c>
    </row>
    <row r="645" spans="1:7" x14ac:dyDescent="0.25">
      <c r="A645" s="179" t="s">
        <v>784</v>
      </c>
      <c r="B645" s="180">
        <v>918</v>
      </c>
      <c r="C645" s="163">
        <v>4</v>
      </c>
      <c r="D645" s="163">
        <v>0</v>
      </c>
      <c r="E645" s="140" t="s">
        <v>187</v>
      </c>
      <c r="F645" s="141" t="s">
        <v>187</v>
      </c>
      <c r="G645" s="159">
        <v>1152.81997</v>
      </c>
    </row>
    <row r="646" spans="1:7" x14ac:dyDescent="0.25">
      <c r="A646" s="179" t="s">
        <v>707</v>
      </c>
      <c r="B646" s="180">
        <v>918</v>
      </c>
      <c r="C646" s="163">
        <v>4</v>
      </c>
      <c r="D646" s="163">
        <v>9</v>
      </c>
      <c r="E646" s="140" t="s">
        <v>187</v>
      </c>
      <c r="F646" s="141" t="s">
        <v>187</v>
      </c>
      <c r="G646" s="159">
        <v>582.81997000000001</v>
      </c>
    </row>
    <row r="647" spans="1:7" ht="31.5" x14ac:dyDescent="0.25">
      <c r="A647" s="179" t="s">
        <v>513</v>
      </c>
      <c r="B647" s="180">
        <v>918</v>
      </c>
      <c r="C647" s="163">
        <v>4</v>
      </c>
      <c r="D647" s="163">
        <v>9</v>
      </c>
      <c r="E647" s="140" t="s">
        <v>514</v>
      </c>
      <c r="F647" s="141" t="s">
        <v>187</v>
      </c>
      <c r="G647" s="159">
        <v>582.81997000000001</v>
      </c>
    </row>
    <row r="648" spans="1:7" ht="31.5" x14ac:dyDescent="0.25">
      <c r="A648" s="179" t="s">
        <v>515</v>
      </c>
      <c r="B648" s="180">
        <v>918</v>
      </c>
      <c r="C648" s="163">
        <v>4</v>
      </c>
      <c r="D648" s="163">
        <v>9</v>
      </c>
      <c r="E648" s="140" t="s">
        <v>516</v>
      </c>
      <c r="F648" s="141" t="s">
        <v>187</v>
      </c>
      <c r="G648" s="159">
        <v>582.81997000000001</v>
      </c>
    </row>
    <row r="649" spans="1:7" ht="30" customHeight="1" x14ac:dyDescent="0.25">
      <c r="A649" s="179" t="s">
        <v>517</v>
      </c>
      <c r="B649" s="180">
        <v>918</v>
      </c>
      <c r="C649" s="163">
        <v>4</v>
      </c>
      <c r="D649" s="163">
        <v>9</v>
      </c>
      <c r="E649" s="140" t="s">
        <v>518</v>
      </c>
      <c r="F649" s="141" t="s">
        <v>187</v>
      </c>
      <c r="G649" s="159">
        <v>582.81997000000001</v>
      </c>
    </row>
    <row r="650" spans="1:7" x14ac:dyDescent="0.25">
      <c r="A650" s="179" t="s">
        <v>521</v>
      </c>
      <c r="B650" s="180">
        <v>918</v>
      </c>
      <c r="C650" s="163">
        <v>4</v>
      </c>
      <c r="D650" s="163">
        <v>9</v>
      </c>
      <c r="E650" s="140" t="s">
        <v>522</v>
      </c>
      <c r="F650" s="141" t="s">
        <v>187</v>
      </c>
      <c r="G650" s="159">
        <v>582.81997000000001</v>
      </c>
    </row>
    <row r="651" spans="1:7" ht="31.5" x14ac:dyDescent="0.25">
      <c r="A651" s="179" t="s">
        <v>194</v>
      </c>
      <c r="B651" s="180">
        <v>918</v>
      </c>
      <c r="C651" s="163">
        <v>4</v>
      </c>
      <c r="D651" s="163">
        <v>9</v>
      </c>
      <c r="E651" s="140" t="s">
        <v>522</v>
      </c>
      <c r="F651" s="141" t="s">
        <v>195</v>
      </c>
      <c r="G651" s="159">
        <v>582.81997000000001</v>
      </c>
    </row>
    <row r="652" spans="1:7" x14ac:dyDescent="0.25">
      <c r="A652" s="179" t="s">
        <v>702</v>
      </c>
      <c r="B652" s="180">
        <v>918</v>
      </c>
      <c r="C652" s="163">
        <v>4</v>
      </c>
      <c r="D652" s="163">
        <v>12</v>
      </c>
      <c r="E652" s="140" t="s">
        <v>187</v>
      </c>
      <c r="F652" s="141" t="s">
        <v>187</v>
      </c>
      <c r="G652" s="159">
        <v>570</v>
      </c>
    </row>
    <row r="653" spans="1:7" ht="47.25" x14ac:dyDescent="0.25">
      <c r="A653" s="179" t="s">
        <v>330</v>
      </c>
      <c r="B653" s="180">
        <v>918</v>
      </c>
      <c r="C653" s="163">
        <v>4</v>
      </c>
      <c r="D653" s="163">
        <v>12</v>
      </c>
      <c r="E653" s="140" t="s">
        <v>331</v>
      </c>
      <c r="F653" s="141" t="s">
        <v>187</v>
      </c>
      <c r="G653" s="159">
        <v>570</v>
      </c>
    </row>
    <row r="654" spans="1:7" ht="31.5" x14ac:dyDescent="0.25">
      <c r="A654" s="179" t="s">
        <v>382</v>
      </c>
      <c r="B654" s="180">
        <v>918</v>
      </c>
      <c r="C654" s="163">
        <v>4</v>
      </c>
      <c r="D654" s="163">
        <v>12</v>
      </c>
      <c r="E654" s="140" t="s">
        <v>383</v>
      </c>
      <c r="F654" s="141" t="s">
        <v>187</v>
      </c>
      <c r="G654" s="159">
        <v>570</v>
      </c>
    </row>
    <row r="655" spans="1:7" ht="31.5" x14ac:dyDescent="0.25">
      <c r="A655" s="179" t="s">
        <v>384</v>
      </c>
      <c r="B655" s="180">
        <v>918</v>
      </c>
      <c r="C655" s="163">
        <v>4</v>
      </c>
      <c r="D655" s="163">
        <v>12</v>
      </c>
      <c r="E655" s="140" t="s">
        <v>385</v>
      </c>
      <c r="F655" s="141" t="s">
        <v>187</v>
      </c>
      <c r="G655" s="159">
        <v>570</v>
      </c>
    </row>
    <row r="656" spans="1:7" ht="31.5" x14ac:dyDescent="0.25">
      <c r="A656" s="179" t="s">
        <v>386</v>
      </c>
      <c r="B656" s="180">
        <v>918</v>
      </c>
      <c r="C656" s="163">
        <v>4</v>
      </c>
      <c r="D656" s="163">
        <v>12</v>
      </c>
      <c r="E656" s="140" t="s">
        <v>387</v>
      </c>
      <c r="F656" s="141" t="s">
        <v>187</v>
      </c>
      <c r="G656" s="159">
        <v>570</v>
      </c>
    </row>
    <row r="657" spans="1:7" ht="31.5" x14ac:dyDescent="0.25">
      <c r="A657" s="179" t="s">
        <v>194</v>
      </c>
      <c r="B657" s="180">
        <v>918</v>
      </c>
      <c r="C657" s="163">
        <v>4</v>
      </c>
      <c r="D657" s="163">
        <v>12</v>
      </c>
      <c r="E657" s="140" t="s">
        <v>387</v>
      </c>
      <c r="F657" s="141" t="s">
        <v>195</v>
      </c>
      <c r="G657" s="159">
        <v>570</v>
      </c>
    </row>
    <row r="658" spans="1:7" x14ac:dyDescent="0.25">
      <c r="A658" s="179" t="s">
        <v>785</v>
      </c>
      <c r="B658" s="180">
        <v>918</v>
      </c>
      <c r="C658" s="163">
        <v>5</v>
      </c>
      <c r="D658" s="163">
        <v>0</v>
      </c>
      <c r="E658" s="140" t="s">
        <v>187</v>
      </c>
      <c r="F658" s="141" t="s">
        <v>187</v>
      </c>
      <c r="G658" s="159">
        <v>16701.43031</v>
      </c>
    </row>
    <row r="659" spans="1:7" x14ac:dyDescent="0.25">
      <c r="A659" s="179" t="s">
        <v>718</v>
      </c>
      <c r="B659" s="180">
        <v>918</v>
      </c>
      <c r="C659" s="163">
        <v>5</v>
      </c>
      <c r="D659" s="163">
        <v>3</v>
      </c>
      <c r="E659" s="140" t="s">
        <v>187</v>
      </c>
      <c r="F659" s="141" t="s">
        <v>187</v>
      </c>
      <c r="G659" s="159">
        <v>6015.4941600000002</v>
      </c>
    </row>
    <row r="660" spans="1:7" ht="47.25" x14ac:dyDescent="0.25">
      <c r="A660" s="179" t="s">
        <v>330</v>
      </c>
      <c r="B660" s="180">
        <v>918</v>
      </c>
      <c r="C660" s="163">
        <v>5</v>
      </c>
      <c r="D660" s="163">
        <v>3</v>
      </c>
      <c r="E660" s="140" t="s">
        <v>331</v>
      </c>
      <c r="F660" s="141" t="s">
        <v>187</v>
      </c>
      <c r="G660" s="159">
        <v>6015.4941600000002</v>
      </c>
    </row>
    <row r="661" spans="1:7" ht="47.25" x14ac:dyDescent="0.25">
      <c r="A661" s="179" t="s">
        <v>368</v>
      </c>
      <c r="B661" s="180">
        <v>918</v>
      </c>
      <c r="C661" s="163">
        <v>5</v>
      </c>
      <c r="D661" s="163">
        <v>3</v>
      </c>
      <c r="E661" s="140" t="s">
        <v>369</v>
      </c>
      <c r="F661" s="141" t="s">
        <v>187</v>
      </c>
      <c r="G661" s="159">
        <v>6015.4941600000002</v>
      </c>
    </row>
    <row r="662" spans="1:7" ht="47.25" x14ac:dyDescent="0.25">
      <c r="A662" s="179" t="s">
        <v>378</v>
      </c>
      <c r="B662" s="180">
        <v>918</v>
      </c>
      <c r="C662" s="163">
        <v>5</v>
      </c>
      <c r="D662" s="163">
        <v>3</v>
      </c>
      <c r="E662" s="140" t="s">
        <v>379</v>
      </c>
      <c r="F662" s="141" t="s">
        <v>187</v>
      </c>
      <c r="G662" s="159">
        <v>6015.4941600000002</v>
      </c>
    </row>
    <row r="663" spans="1:7" ht="31.5" x14ac:dyDescent="0.25">
      <c r="A663" s="179" t="s">
        <v>380</v>
      </c>
      <c r="B663" s="180">
        <v>918</v>
      </c>
      <c r="C663" s="163">
        <v>5</v>
      </c>
      <c r="D663" s="163">
        <v>3</v>
      </c>
      <c r="E663" s="140" t="s">
        <v>381</v>
      </c>
      <c r="F663" s="141" t="s">
        <v>187</v>
      </c>
      <c r="G663" s="159">
        <v>6015.4941600000002</v>
      </c>
    </row>
    <row r="664" spans="1:7" ht="31.5" x14ac:dyDescent="0.25">
      <c r="A664" s="179" t="s">
        <v>194</v>
      </c>
      <c r="B664" s="180">
        <v>918</v>
      </c>
      <c r="C664" s="163">
        <v>5</v>
      </c>
      <c r="D664" s="163">
        <v>3</v>
      </c>
      <c r="E664" s="140" t="s">
        <v>381</v>
      </c>
      <c r="F664" s="141" t="s">
        <v>195</v>
      </c>
      <c r="G664" s="159">
        <v>6015.4941600000002</v>
      </c>
    </row>
    <row r="665" spans="1:7" x14ac:dyDescent="0.25">
      <c r="A665" s="179" t="s">
        <v>719</v>
      </c>
      <c r="B665" s="180">
        <v>918</v>
      </c>
      <c r="C665" s="163">
        <v>5</v>
      </c>
      <c r="D665" s="163">
        <v>5</v>
      </c>
      <c r="E665" s="140" t="s">
        <v>187</v>
      </c>
      <c r="F665" s="141" t="s">
        <v>187</v>
      </c>
      <c r="G665" s="159">
        <v>10685.93615</v>
      </c>
    </row>
    <row r="666" spans="1:7" ht="47.25" x14ac:dyDescent="0.25">
      <c r="A666" s="179" t="s">
        <v>330</v>
      </c>
      <c r="B666" s="180">
        <v>918</v>
      </c>
      <c r="C666" s="163">
        <v>5</v>
      </c>
      <c r="D666" s="163">
        <v>5</v>
      </c>
      <c r="E666" s="140" t="s">
        <v>331</v>
      </c>
      <c r="F666" s="141" t="s">
        <v>187</v>
      </c>
      <c r="G666" s="159">
        <v>10685.93615</v>
      </c>
    </row>
    <row r="667" spans="1:7" ht="47.25" x14ac:dyDescent="0.25">
      <c r="A667" s="179" t="s">
        <v>368</v>
      </c>
      <c r="B667" s="180">
        <v>918</v>
      </c>
      <c r="C667" s="163">
        <v>5</v>
      </c>
      <c r="D667" s="163">
        <v>5</v>
      </c>
      <c r="E667" s="140" t="s">
        <v>369</v>
      </c>
      <c r="F667" s="141" t="s">
        <v>187</v>
      </c>
      <c r="G667" s="159">
        <v>10685.93615</v>
      </c>
    </row>
    <row r="668" spans="1:7" ht="31.5" x14ac:dyDescent="0.25">
      <c r="A668" s="179" t="s">
        <v>370</v>
      </c>
      <c r="B668" s="180">
        <v>918</v>
      </c>
      <c r="C668" s="163">
        <v>5</v>
      </c>
      <c r="D668" s="163">
        <v>5</v>
      </c>
      <c r="E668" s="140" t="s">
        <v>371</v>
      </c>
      <c r="F668" s="141" t="s">
        <v>187</v>
      </c>
      <c r="G668" s="159">
        <v>9438.836150000001</v>
      </c>
    </row>
    <row r="669" spans="1:7" ht="31.5" x14ac:dyDescent="0.25">
      <c r="A669" s="179" t="s">
        <v>281</v>
      </c>
      <c r="B669" s="180">
        <v>918</v>
      </c>
      <c r="C669" s="163">
        <v>5</v>
      </c>
      <c r="D669" s="163">
        <v>5</v>
      </c>
      <c r="E669" s="140" t="s">
        <v>372</v>
      </c>
      <c r="F669" s="141" t="s">
        <v>187</v>
      </c>
      <c r="G669" s="159">
        <v>774.05648999999994</v>
      </c>
    </row>
    <row r="670" spans="1:7" ht="63" x14ac:dyDescent="0.25">
      <c r="A670" s="179" t="s">
        <v>208</v>
      </c>
      <c r="B670" s="180">
        <v>918</v>
      </c>
      <c r="C670" s="163">
        <v>5</v>
      </c>
      <c r="D670" s="163">
        <v>5</v>
      </c>
      <c r="E670" s="140" t="s">
        <v>372</v>
      </c>
      <c r="F670" s="141" t="s">
        <v>209</v>
      </c>
      <c r="G670" s="159">
        <v>738.36898999999994</v>
      </c>
    </row>
    <row r="671" spans="1:7" ht="31.5" x14ac:dyDescent="0.25">
      <c r="A671" s="179" t="s">
        <v>194</v>
      </c>
      <c r="B671" s="180">
        <v>918</v>
      </c>
      <c r="C671" s="163">
        <v>5</v>
      </c>
      <c r="D671" s="163">
        <v>5</v>
      </c>
      <c r="E671" s="140" t="s">
        <v>372</v>
      </c>
      <c r="F671" s="141" t="s">
        <v>195</v>
      </c>
      <c r="G671" s="159">
        <v>35.6875</v>
      </c>
    </row>
    <row r="672" spans="1:7" ht="137.25" customHeight="1" x14ac:dyDescent="0.25">
      <c r="A672" s="179" t="s">
        <v>270</v>
      </c>
      <c r="B672" s="180">
        <v>918</v>
      </c>
      <c r="C672" s="163">
        <v>5</v>
      </c>
      <c r="D672" s="163">
        <v>5</v>
      </c>
      <c r="E672" s="140" t="s">
        <v>373</v>
      </c>
      <c r="F672" s="141" t="s">
        <v>187</v>
      </c>
      <c r="G672" s="159">
        <v>8664.7796600000001</v>
      </c>
    </row>
    <row r="673" spans="1:7" ht="63" x14ac:dyDescent="0.25">
      <c r="A673" s="179" t="s">
        <v>208</v>
      </c>
      <c r="B673" s="180">
        <v>918</v>
      </c>
      <c r="C673" s="163">
        <v>5</v>
      </c>
      <c r="D673" s="163">
        <v>5</v>
      </c>
      <c r="E673" s="140" t="s">
        <v>373</v>
      </c>
      <c r="F673" s="141" t="s">
        <v>209</v>
      </c>
      <c r="G673" s="159">
        <v>8664.7796600000001</v>
      </c>
    </row>
    <row r="674" spans="1:7" ht="31.5" x14ac:dyDescent="0.25">
      <c r="A674" s="179" t="s">
        <v>374</v>
      </c>
      <c r="B674" s="180">
        <v>918</v>
      </c>
      <c r="C674" s="163">
        <v>5</v>
      </c>
      <c r="D674" s="163">
        <v>5</v>
      </c>
      <c r="E674" s="140" t="s">
        <v>375</v>
      </c>
      <c r="F674" s="141" t="s">
        <v>187</v>
      </c>
      <c r="G674" s="159">
        <v>1247.0999999999999</v>
      </c>
    </row>
    <row r="675" spans="1:7" ht="47.25" x14ac:dyDescent="0.25">
      <c r="A675" s="179" t="s">
        <v>376</v>
      </c>
      <c r="B675" s="180">
        <v>918</v>
      </c>
      <c r="C675" s="163">
        <v>5</v>
      </c>
      <c r="D675" s="163">
        <v>5</v>
      </c>
      <c r="E675" s="140" t="s">
        <v>377</v>
      </c>
      <c r="F675" s="141" t="s">
        <v>187</v>
      </c>
      <c r="G675" s="159">
        <v>1247.0999999999999</v>
      </c>
    </row>
    <row r="676" spans="1:7" ht="63" x14ac:dyDescent="0.25">
      <c r="A676" s="179" t="s">
        <v>208</v>
      </c>
      <c r="B676" s="180">
        <v>918</v>
      </c>
      <c r="C676" s="163">
        <v>5</v>
      </c>
      <c r="D676" s="163">
        <v>5</v>
      </c>
      <c r="E676" s="140" t="s">
        <v>377</v>
      </c>
      <c r="F676" s="141" t="s">
        <v>209</v>
      </c>
      <c r="G676" s="159">
        <v>1190.7</v>
      </c>
    </row>
    <row r="677" spans="1:7" ht="31.5" x14ac:dyDescent="0.25">
      <c r="A677" s="179" t="s">
        <v>194</v>
      </c>
      <c r="B677" s="180">
        <v>918</v>
      </c>
      <c r="C677" s="163">
        <v>5</v>
      </c>
      <c r="D677" s="163">
        <v>5</v>
      </c>
      <c r="E677" s="140" t="s">
        <v>377</v>
      </c>
      <c r="F677" s="141" t="s">
        <v>195</v>
      </c>
      <c r="G677" s="159">
        <v>56.4</v>
      </c>
    </row>
    <row r="678" spans="1:7" x14ac:dyDescent="0.25">
      <c r="A678" s="179" t="s">
        <v>786</v>
      </c>
      <c r="B678" s="180">
        <v>918</v>
      </c>
      <c r="C678" s="163">
        <v>6</v>
      </c>
      <c r="D678" s="163">
        <v>0</v>
      </c>
      <c r="E678" s="140" t="s">
        <v>187</v>
      </c>
      <c r="F678" s="141" t="s">
        <v>187</v>
      </c>
      <c r="G678" s="159">
        <v>665.53650000000005</v>
      </c>
    </row>
    <row r="679" spans="1:7" x14ac:dyDescent="0.25">
      <c r="A679" s="179" t="s">
        <v>723</v>
      </c>
      <c r="B679" s="180">
        <v>918</v>
      </c>
      <c r="C679" s="163">
        <v>6</v>
      </c>
      <c r="D679" s="163">
        <v>5</v>
      </c>
      <c r="E679" s="140" t="s">
        <v>187</v>
      </c>
      <c r="F679" s="141" t="s">
        <v>187</v>
      </c>
      <c r="G679" s="159">
        <v>665.53650000000005</v>
      </c>
    </row>
    <row r="680" spans="1:7" ht="47.25" x14ac:dyDescent="0.25">
      <c r="A680" s="179" t="s">
        <v>330</v>
      </c>
      <c r="B680" s="180">
        <v>918</v>
      </c>
      <c r="C680" s="163">
        <v>6</v>
      </c>
      <c r="D680" s="163">
        <v>5</v>
      </c>
      <c r="E680" s="140" t="s">
        <v>331</v>
      </c>
      <c r="F680" s="141" t="s">
        <v>187</v>
      </c>
      <c r="G680" s="159">
        <v>665.53650000000005</v>
      </c>
    </row>
    <row r="681" spans="1:7" ht="31.5" x14ac:dyDescent="0.25">
      <c r="A681" s="179" t="s">
        <v>350</v>
      </c>
      <c r="B681" s="180">
        <v>918</v>
      </c>
      <c r="C681" s="163">
        <v>6</v>
      </c>
      <c r="D681" s="163">
        <v>5</v>
      </c>
      <c r="E681" s="140" t="s">
        <v>351</v>
      </c>
      <c r="F681" s="141" t="s">
        <v>187</v>
      </c>
      <c r="G681" s="159">
        <v>665.53650000000005</v>
      </c>
    </row>
    <row r="682" spans="1:7" ht="31.5" x14ac:dyDescent="0.25">
      <c r="A682" s="179" t="s">
        <v>352</v>
      </c>
      <c r="B682" s="180">
        <v>918</v>
      </c>
      <c r="C682" s="163">
        <v>6</v>
      </c>
      <c r="D682" s="163">
        <v>5</v>
      </c>
      <c r="E682" s="140" t="s">
        <v>353</v>
      </c>
      <c r="F682" s="141" t="s">
        <v>187</v>
      </c>
      <c r="G682" s="159">
        <v>665.53650000000005</v>
      </c>
    </row>
    <row r="683" spans="1:7" ht="47.25" x14ac:dyDescent="0.25">
      <c r="A683" s="179" t="s">
        <v>354</v>
      </c>
      <c r="B683" s="180">
        <v>918</v>
      </c>
      <c r="C683" s="163">
        <v>6</v>
      </c>
      <c r="D683" s="163">
        <v>5</v>
      </c>
      <c r="E683" s="140" t="s">
        <v>355</v>
      </c>
      <c r="F683" s="141" t="s">
        <v>187</v>
      </c>
      <c r="G683" s="159">
        <v>665.53650000000005</v>
      </c>
    </row>
    <row r="684" spans="1:7" ht="31.5" x14ac:dyDescent="0.25">
      <c r="A684" s="179" t="s">
        <v>194</v>
      </c>
      <c r="B684" s="180">
        <v>918</v>
      </c>
      <c r="C684" s="163">
        <v>6</v>
      </c>
      <c r="D684" s="163">
        <v>5</v>
      </c>
      <c r="E684" s="140" t="s">
        <v>355</v>
      </c>
      <c r="F684" s="141" t="s">
        <v>195</v>
      </c>
      <c r="G684" s="159">
        <v>665.53650000000005</v>
      </c>
    </row>
    <row r="685" spans="1:7" x14ac:dyDescent="0.25">
      <c r="A685" s="179" t="s">
        <v>787</v>
      </c>
      <c r="B685" s="180">
        <v>918</v>
      </c>
      <c r="C685" s="163">
        <v>7</v>
      </c>
      <c r="D685" s="163">
        <v>0</v>
      </c>
      <c r="E685" s="140" t="s">
        <v>187</v>
      </c>
      <c r="F685" s="141" t="s">
        <v>187</v>
      </c>
      <c r="G685" s="159">
        <v>311.5</v>
      </c>
    </row>
    <row r="686" spans="1:7" x14ac:dyDescent="0.25">
      <c r="A686" s="179" t="s">
        <v>693</v>
      </c>
      <c r="B686" s="180">
        <v>918</v>
      </c>
      <c r="C686" s="163">
        <v>7</v>
      </c>
      <c r="D686" s="163">
        <v>2</v>
      </c>
      <c r="E686" s="140" t="s">
        <v>187</v>
      </c>
      <c r="F686" s="141" t="s">
        <v>187</v>
      </c>
      <c r="G686" s="159">
        <v>300</v>
      </c>
    </row>
    <row r="687" spans="1:7" ht="47.25" x14ac:dyDescent="0.25">
      <c r="A687" s="179" t="s">
        <v>330</v>
      </c>
      <c r="B687" s="180">
        <v>918</v>
      </c>
      <c r="C687" s="163">
        <v>7</v>
      </c>
      <c r="D687" s="163">
        <v>2</v>
      </c>
      <c r="E687" s="140" t="s">
        <v>331</v>
      </c>
      <c r="F687" s="141" t="s">
        <v>187</v>
      </c>
      <c r="G687" s="159">
        <v>300</v>
      </c>
    </row>
    <row r="688" spans="1:7" ht="31.5" x14ac:dyDescent="0.25">
      <c r="A688" s="179" t="s">
        <v>332</v>
      </c>
      <c r="B688" s="180">
        <v>918</v>
      </c>
      <c r="C688" s="163">
        <v>7</v>
      </c>
      <c r="D688" s="163">
        <v>2</v>
      </c>
      <c r="E688" s="140" t="s">
        <v>333</v>
      </c>
      <c r="F688" s="141" t="s">
        <v>187</v>
      </c>
      <c r="G688" s="159">
        <v>300</v>
      </c>
    </row>
    <row r="689" spans="1:7" ht="31.5" customHeight="1" x14ac:dyDescent="0.25">
      <c r="A689" s="179" t="s">
        <v>334</v>
      </c>
      <c r="B689" s="180">
        <v>918</v>
      </c>
      <c r="C689" s="163">
        <v>7</v>
      </c>
      <c r="D689" s="163">
        <v>2</v>
      </c>
      <c r="E689" s="140" t="s">
        <v>335</v>
      </c>
      <c r="F689" s="141" t="s">
        <v>187</v>
      </c>
      <c r="G689" s="159">
        <v>300</v>
      </c>
    </row>
    <row r="690" spans="1:7" ht="31.5" x14ac:dyDescent="0.25">
      <c r="A690" s="179" t="s">
        <v>336</v>
      </c>
      <c r="B690" s="180">
        <v>918</v>
      </c>
      <c r="C690" s="163">
        <v>7</v>
      </c>
      <c r="D690" s="163">
        <v>2</v>
      </c>
      <c r="E690" s="140" t="s">
        <v>337</v>
      </c>
      <c r="F690" s="141" t="s">
        <v>187</v>
      </c>
      <c r="G690" s="159">
        <v>300</v>
      </c>
    </row>
    <row r="691" spans="1:7" ht="31.5" x14ac:dyDescent="0.25">
      <c r="A691" s="179" t="s">
        <v>338</v>
      </c>
      <c r="B691" s="180">
        <v>918</v>
      </c>
      <c r="C691" s="163">
        <v>7</v>
      </c>
      <c r="D691" s="163">
        <v>2</v>
      </c>
      <c r="E691" s="140" t="s">
        <v>337</v>
      </c>
      <c r="F691" s="141" t="s">
        <v>339</v>
      </c>
      <c r="G691" s="159">
        <v>300</v>
      </c>
    </row>
    <row r="692" spans="1:7" ht="31.5" x14ac:dyDescent="0.25">
      <c r="A692" s="179" t="s">
        <v>697</v>
      </c>
      <c r="B692" s="180">
        <v>918</v>
      </c>
      <c r="C692" s="163">
        <v>7</v>
      </c>
      <c r="D692" s="163">
        <v>5</v>
      </c>
      <c r="E692" s="140" t="s">
        <v>187</v>
      </c>
      <c r="F692" s="141" t="s">
        <v>187</v>
      </c>
      <c r="G692" s="159">
        <v>11.5</v>
      </c>
    </row>
    <row r="693" spans="1:7" ht="31.5" x14ac:dyDescent="0.25">
      <c r="A693" s="179" t="s">
        <v>513</v>
      </c>
      <c r="B693" s="180">
        <v>918</v>
      </c>
      <c r="C693" s="163">
        <v>7</v>
      </c>
      <c r="D693" s="163">
        <v>5</v>
      </c>
      <c r="E693" s="140" t="s">
        <v>514</v>
      </c>
      <c r="F693" s="141" t="s">
        <v>187</v>
      </c>
      <c r="G693" s="159">
        <v>11.5</v>
      </c>
    </row>
    <row r="694" spans="1:7" x14ac:dyDescent="0.25">
      <c r="A694" s="179" t="s">
        <v>531</v>
      </c>
      <c r="B694" s="180">
        <v>918</v>
      </c>
      <c r="C694" s="163">
        <v>7</v>
      </c>
      <c r="D694" s="163">
        <v>5</v>
      </c>
      <c r="E694" s="140" t="s">
        <v>532</v>
      </c>
      <c r="F694" s="141" t="s">
        <v>187</v>
      </c>
      <c r="G694" s="159">
        <v>11.5</v>
      </c>
    </row>
    <row r="695" spans="1:7" ht="47.25" x14ac:dyDescent="0.25">
      <c r="A695" s="179" t="s">
        <v>545</v>
      </c>
      <c r="B695" s="180">
        <v>918</v>
      </c>
      <c r="C695" s="163">
        <v>7</v>
      </c>
      <c r="D695" s="163">
        <v>5</v>
      </c>
      <c r="E695" s="140" t="s">
        <v>546</v>
      </c>
      <c r="F695" s="141" t="s">
        <v>187</v>
      </c>
      <c r="G695" s="159">
        <v>11.5</v>
      </c>
    </row>
    <row r="696" spans="1:7" ht="31.5" x14ac:dyDescent="0.25">
      <c r="A696" s="179" t="s">
        <v>200</v>
      </c>
      <c r="B696" s="180">
        <v>918</v>
      </c>
      <c r="C696" s="163">
        <v>7</v>
      </c>
      <c r="D696" s="163">
        <v>5</v>
      </c>
      <c r="E696" s="140" t="s">
        <v>547</v>
      </c>
      <c r="F696" s="141" t="s">
        <v>187</v>
      </c>
      <c r="G696" s="159">
        <v>11.5</v>
      </c>
    </row>
    <row r="697" spans="1:7" ht="31.5" x14ac:dyDescent="0.25">
      <c r="A697" s="179" t="s">
        <v>194</v>
      </c>
      <c r="B697" s="180">
        <v>918</v>
      </c>
      <c r="C697" s="163">
        <v>7</v>
      </c>
      <c r="D697" s="163">
        <v>5</v>
      </c>
      <c r="E697" s="140" t="s">
        <v>547</v>
      </c>
      <c r="F697" s="141" t="s">
        <v>195</v>
      </c>
      <c r="G697" s="159">
        <v>11.5</v>
      </c>
    </row>
    <row r="698" spans="1:7" x14ac:dyDescent="0.25">
      <c r="A698" s="179" t="s">
        <v>788</v>
      </c>
      <c r="B698" s="180">
        <v>918</v>
      </c>
      <c r="C698" s="163">
        <v>8</v>
      </c>
      <c r="D698" s="163">
        <v>0</v>
      </c>
      <c r="E698" s="140" t="s">
        <v>187</v>
      </c>
      <c r="F698" s="141" t="s">
        <v>187</v>
      </c>
      <c r="G698" s="159">
        <v>81.819999999999993</v>
      </c>
    </row>
    <row r="699" spans="1:7" x14ac:dyDescent="0.25">
      <c r="A699" s="179" t="s">
        <v>700</v>
      </c>
      <c r="B699" s="180">
        <v>918</v>
      </c>
      <c r="C699" s="163">
        <v>8</v>
      </c>
      <c r="D699" s="163">
        <v>1</v>
      </c>
      <c r="E699" s="140" t="s">
        <v>187</v>
      </c>
      <c r="F699" s="141" t="s">
        <v>187</v>
      </c>
      <c r="G699" s="159">
        <v>81.819999999999993</v>
      </c>
    </row>
    <row r="700" spans="1:7" ht="47.25" x14ac:dyDescent="0.25">
      <c r="A700" s="179" t="s">
        <v>330</v>
      </c>
      <c r="B700" s="180">
        <v>918</v>
      </c>
      <c r="C700" s="163">
        <v>8</v>
      </c>
      <c r="D700" s="163">
        <v>1</v>
      </c>
      <c r="E700" s="140" t="s">
        <v>331</v>
      </c>
      <c r="F700" s="141" t="s">
        <v>187</v>
      </c>
      <c r="G700" s="159">
        <v>81.819999999999993</v>
      </c>
    </row>
    <row r="701" spans="1:7" ht="31.5" x14ac:dyDescent="0.25">
      <c r="A701" s="179" t="s">
        <v>332</v>
      </c>
      <c r="B701" s="180">
        <v>918</v>
      </c>
      <c r="C701" s="163">
        <v>8</v>
      </c>
      <c r="D701" s="163">
        <v>1</v>
      </c>
      <c r="E701" s="140" t="s">
        <v>333</v>
      </c>
      <c r="F701" s="141" t="s">
        <v>187</v>
      </c>
      <c r="G701" s="159">
        <v>81.819999999999993</v>
      </c>
    </row>
    <row r="702" spans="1:7" ht="29.25" customHeight="1" x14ac:dyDescent="0.25">
      <c r="A702" s="179" t="s">
        <v>334</v>
      </c>
      <c r="B702" s="180">
        <v>918</v>
      </c>
      <c r="C702" s="163">
        <v>8</v>
      </c>
      <c r="D702" s="163">
        <v>1</v>
      </c>
      <c r="E702" s="140" t="s">
        <v>335</v>
      </c>
      <c r="F702" s="141" t="s">
        <v>187</v>
      </c>
      <c r="G702" s="159">
        <v>81.819999999999993</v>
      </c>
    </row>
    <row r="703" spans="1:7" ht="94.5" x14ac:dyDescent="0.25">
      <c r="A703" s="179" t="s">
        <v>340</v>
      </c>
      <c r="B703" s="180">
        <v>918</v>
      </c>
      <c r="C703" s="163">
        <v>8</v>
      </c>
      <c r="D703" s="163">
        <v>1</v>
      </c>
      <c r="E703" s="140" t="s">
        <v>341</v>
      </c>
      <c r="F703" s="141" t="s">
        <v>187</v>
      </c>
      <c r="G703" s="159">
        <v>81.819999999999993</v>
      </c>
    </row>
    <row r="704" spans="1:7" ht="31.5" x14ac:dyDescent="0.25">
      <c r="A704" s="179" t="s">
        <v>338</v>
      </c>
      <c r="B704" s="180">
        <v>918</v>
      </c>
      <c r="C704" s="163">
        <v>8</v>
      </c>
      <c r="D704" s="163">
        <v>1</v>
      </c>
      <c r="E704" s="140" t="s">
        <v>341</v>
      </c>
      <c r="F704" s="141" t="s">
        <v>339</v>
      </c>
      <c r="G704" s="159">
        <v>81.819999999999993</v>
      </c>
    </row>
    <row r="705" spans="1:7" x14ac:dyDescent="0.25">
      <c r="A705" s="179" t="s">
        <v>790</v>
      </c>
      <c r="B705" s="180">
        <v>918</v>
      </c>
      <c r="C705" s="163">
        <v>10</v>
      </c>
      <c r="D705" s="163">
        <v>0</v>
      </c>
      <c r="E705" s="140" t="s">
        <v>187</v>
      </c>
      <c r="F705" s="141" t="s">
        <v>187</v>
      </c>
      <c r="G705" s="159">
        <v>10831.5</v>
      </c>
    </row>
    <row r="706" spans="1:7" x14ac:dyDescent="0.25">
      <c r="A706" s="179" t="s">
        <v>704</v>
      </c>
      <c r="B706" s="180">
        <v>918</v>
      </c>
      <c r="C706" s="163">
        <v>10</v>
      </c>
      <c r="D706" s="163">
        <v>3</v>
      </c>
      <c r="E706" s="140" t="s">
        <v>187</v>
      </c>
      <c r="F706" s="141" t="s">
        <v>187</v>
      </c>
      <c r="G706" s="159">
        <v>10831.5</v>
      </c>
    </row>
    <row r="707" spans="1:7" ht="47.25" x14ac:dyDescent="0.25">
      <c r="A707" s="179" t="s">
        <v>330</v>
      </c>
      <c r="B707" s="180">
        <v>918</v>
      </c>
      <c r="C707" s="163">
        <v>10</v>
      </c>
      <c r="D707" s="163">
        <v>3</v>
      </c>
      <c r="E707" s="140" t="s">
        <v>331</v>
      </c>
      <c r="F707" s="141" t="s">
        <v>187</v>
      </c>
      <c r="G707" s="159">
        <v>10831.5</v>
      </c>
    </row>
    <row r="708" spans="1:7" ht="47.25" x14ac:dyDescent="0.25">
      <c r="A708" s="179" t="s">
        <v>368</v>
      </c>
      <c r="B708" s="180">
        <v>918</v>
      </c>
      <c r="C708" s="163">
        <v>10</v>
      </c>
      <c r="D708" s="163">
        <v>3</v>
      </c>
      <c r="E708" s="140" t="s">
        <v>369</v>
      </c>
      <c r="F708" s="141" t="s">
        <v>187</v>
      </c>
      <c r="G708" s="159">
        <v>10831.5</v>
      </c>
    </row>
    <row r="709" spans="1:7" ht="31.5" x14ac:dyDescent="0.25">
      <c r="A709" s="179" t="s">
        <v>374</v>
      </c>
      <c r="B709" s="180">
        <v>918</v>
      </c>
      <c r="C709" s="163">
        <v>10</v>
      </c>
      <c r="D709" s="163">
        <v>3</v>
      </c>
      <c r="E709" s="140" t="s">
        <v>375</v>
      </c>
      <c r="F709" s="141" t="s">
        <v>187</v>
      </c>
      <c r="G709" s="159">
        <v>10831.5</v>
      </c>
    </row>
    <row r="710" spans="1:7" ht="47.25" x14ac:dyDescent="0.25">
      <c r="A710" s="179" t="s">
        <v>376</v>
      </c>
      <c r="B710" s="180">
        <v>918</v>
      </c>
      <c r="C710" s="163">
        <v>10</v>
      </c>
      <c r="D710" s="163">
        <v>3</v>
      </c>
      <c r="E710" s="140" t="s">
        <v>377</v>
      </c>
      <c r="F710" s="141" t="s">
        <v>187</v>
      </c>
      <c r="G710" s="159">
        <v>10831.5</v>
      </c>
    </row>
    <row r="711" spans="1:7" x14ac:dyDescent="0.25">
      <c r="A711" s="179" t="s">
        <v>243</v>
      </c>
      <c r="B711" s="180">
        <v>918</v>
      </c>
      <c r="C711" s="163">
        <v>10</v>
      </c>
      <c r="D711" s="163">
        <v>3</v>
      </c>
      <c r="E711" s="140" t="s">
        <v>377</v>
      </c>
      <c r="F711" s="141" t="s">
        <v>244</v>
      </c>
      <c r="G711" s="159">
        <v>10831.5</v>
      </c>
    </row>
    <row r="712" spans="1:7" x14ac:dyDescent="0.25">
      <c r="A712" s="179" t="s">
        <v>791</v>
      </c>
      <c r="B712" s="180">
        <v>918</v>
      </c>
      <c r="C712" s="163">
        <v>11</v>
      </c>
      <c r="D712" s="163">
        <v>0</v>
      </c>
      <c r="E712" s="140" t="s">
        <v>187</v>
      </c>
      <c r="F712" s="141" t="s">
        <v>187</v>
      </c>
      <c r="G712" s="159">
        <v>3000</v>
      </c>
    </row>
    <row r="713" spans="1:7" x14ac:dyDescent="0.25">
      <c r="A713" s="179" t="s">
        <v>705</v>
      </c>
      <c r="B713" s="180">
        <v>918</v>
      </c>
      <c r="C713" s="163">
        <v>11</v>
      </c>
      <c r="D713" s="163">
        <v>1</v>
      </c>
      <c r="E713" s="140" t="s">
        <v>187</v>
      </c>
      <c r="F713" s="141" t="s">
        <v>187</v>
      </c>
      <c r="G713" s="159">
        <v>3000</v>
      </c>
    </row>
    <row r="714" spans="1:7" ht="47.25" x14ac:dyDescent="0.25">
      <c r="A714" s="179" t="s">
        <v>550</v>
      </c>
      <c r="B714" s="180">
        <v>918</v>
      </c>
      <c r="C714" s="163">
        <v>11</v>
      </c>
      <c r="D714" s="163">
        <v>1</v>
      </c>
      <c r="E714" s="140" t="s">
        <v>551</v>
      </c>
      <c r="F714" s="141" t="s">
        <v>187</v>
      </c>
      <c r="G714" s="159">
        <v>3000</v>
      </c>
    </row>
    <row r="715" spans="1:7" ht="31.5" x14ac:dyDescent="0.25">
      <c r="A715" s="179" t="s">
        <v>560</v>
      </c>
      <c r="B715" s="180">
        <v>918</v>
      </c>
      <c r="C715" s="163">
        <v>11</v>
      </c>
      <c r="D715" s="163">
        <v>1</v>
      </c>
      <c r="E715" s="140" t="s">
        <v>561</v>
      </c>
      <c r="F715" s="141" t="s">
        <v>187</v>
      </c>
      <c r="G715" s="159">
        <v>3000</v>
      </c>
    </row>
    <row r="716" spans="1:7" ht="31.5" x14ac:dyDescent="0.25">
      <c r="A716" s="179" t="s">
        <v>572</v>
      </c>
      <c r="B716" s="180">
        <v>918</v>
      </c>
      <c r="C716" s="163">
        <v>11</v>
      </c>
      <c r="D716" s="163">
        <v>1</v>
      </c>
      <c r="E716" s="140" t="s">
        <v>573</v>
      </c>
      <c r="F716" s="141" t="s">
        <v>187</v>
      </c>
      <c r="G716" s="159">
        <v>3000</v>
      </c>
    </row>
    <row r="717" spans="1:7" ht="126" x14ac:dyDescent="0.25">
      <c r="A717" s="179" t="s">
        <v>576</v>
      </c>
      <c r="B717" s="180">
        <v>918</v>
      </c>
      <c r="C717" s="163">
        <v>11</v>
      </c>
      <c r="D717" s="163">
        <v>1</v>
      </c>
      <c r="E717" s="140" t="s">
        <v>577</v>
      </c>
      <c r="F717" s="141" t="s">
        <v>187</v>
      </c>
      <c r="G717" s="159">
        <v>3000</v>
      </c>
    </row>
    <row r="718" spans="1:7" ht="31.5" x14ac:dyDescent="0.25">
      <c r="A718" s="179" t="s">
        <v>338</v>
      </c>
      <c r="B718" s="180">
        <v>918</v>
      </c>
      <c r="C718" s="163">
        <v>11</v>
      </c>
      <c r="D718" s="163">
        <v>1</v>
      </c>
      <c r="E718" s="140" t="s">
        <v>577</v>
      </c>
      <c r="F718" s="141" t="s">
        <v>339</v>
      </c>
      <c r="G718" s="159">
        <v>3000</v>
      </c>
    </row>
    <row r="719" spans="1:7" x14ac:dyDescent="0.25">
      <c r="A719" s="182" t="s">
        <v>807</v>
      </c>
      <c r="B719" s="183">
        <v>923</v>
      </c>
      <c r="C719" s="162">
        <v>0</v>
      </c>
      <c r="D719" s="162">
        <v>0</v>
      </c>
      <c r="E719" s="154" t="s">
        <v>187</v>
      </c>
      <c r="F719" s="155" t="s">
        <v>187</v>
      </c>
      <c r="G719" s="160">
        <v>3898.8053</v>
      </c>
    </row>
    <row r="720" spans="1:7" x14ac:dyDescent="0.25">
      <c r="A720" s="179" t="s">
        <v>781</v>
      </c>
      <c r="B720" s="180">
        <v>923</v>
      </c>
      <c r="C720" s="163">
        <v>1</v>
      </c>
      <c r="D720" s="163">
        <v>0</v>
      </c>
      <c r="E720" s="140" t="s">
        <v>187</v>
      </c>
      <c r="F720" s="141" t="s">
        <v>187</v>
      </c>
      <c r="G720" s="159">
        <v>3888.8053</v>
      </c>
    </row>
    <row r="721" spans="1:7" ht="47.25" x14ac:dyDescent="0.25">
      <c r="A721" s="179" t="s">
        <v>696</v>
      </c>
      <c r="B721" s="180">
        <v>923</v>
      </c>
      <c r="C721" s="163">
        <v>1</v>
      </c>
      <c r="D721" s="163">
        <v>6</v>
      </c>
      <c r="E721" s="140" t="s">
        <v>187</v>
      </c>
      <c r="F721" s="141" t="s">
        <v>187</v>
      </c>
      <c r="G721" s="159">
        <v>3888.8053</v>
      </c>
    </row>
    <row r="722" spans="1:7" x14ac:dyDescent="0.25">
      <c r="A722" s="179" t="s">
        <v>648</v>
      </c>
      <c r="B722" s="180">
        <v>923</v>
      </c>
      <c r="C722" s="163">
        <v>1</v>
      </c>
      <c r="D722" s="163">
        <v>6</v>
      </c>
      <c r="E722" s="140" t="s">
        <v>649</v>
      </c>
      <c r="F722" s="141" t="s">
        <v>187</v>
      </c>
      <c r="G722" s="159">
        <v>3888.8053</v>
      </c>
    </row>
    <row r="723" spans="1:7" ht="31.5" x14ac:dyDescent="0.25">
      <c r="A723" s="179" t="s">
        <v>659</v>
      </c>
      <c r="B723" s="180">
        <v>923</v>
      </c>
      <c r="C723" s="163">
        <v>1</v>
      </c>
      <c r="D723" s="163">
        <v>6</v>
      </c>
      <c r="E723" s="140" t="s">
        <v>660</v>
      </c>
      <c r="F723" s="141" t="s">
        <v>187</v>
      </c>
      <c r="G723" s="159">
        <v>3888.8053</v>
      </c>
    </row>
    <row r="724" spans="1:7" ht="31.5" x14ac:dyDescent="0.25">
      <c r="A724" s="179" t="s">
        <v>661</v>
      </c>
      <c r="B724" s="180">
        <v>923</v>
      </c>
      <c r="C724" s="163">
        <v>1</v>
      </c>
      <c r="D724" s="163">
        <v>6</v>
      </c>
      <c r="E724" s="140" t="s">
        <v>662</v>
      </c>
      <c r="F724" s="141" t="s">
        <v>187</v>
      </c>
      <c r="G724" s="159">
        <v>1687.4760000000001</v>
      </c>
    </row>
    <row r="725" spans="1:7" ht="139.5" customHeight="1" x14ac:dyDescent="0.25">
      <c r="A725" s="179" t="s">
        <v>270</v>
      </c>
      <c r="B725" s="180">
        <v>923</v>
      </c>
      <c r="C725" s="163">
        <v>1</v>
      </c>
      <c r="D725" s="163">
        <v>6</v>
      </c>
      <c r="E725" s="140" t="s">
        <v>663</v>
      </c>
      <c r="F725" s="141" t="s">
        <v>187</v>
      </c>
      <c r="G725" s="159">
        <v>1687.4760000000001</v>
      </c>
    </row>
    <row r="726" spans="1:7" ht="63" x14ac:dyDescent="0.25">
      <c r="A726" s="179" t="s">
        <v>208</v>
      </c>
      <c r="B726" s="180">
        <v>923</v>
      </c>
      <c r="C726" s="163">
        <v>1</v>
      </c>
      <c r="D726" s="163">
        <v>6</v>
      </c>
      <c r="E726" s="140" t="s">
        <v>663</v>
      </c>
      <c r="F726" s="141" t="s">
        <v>209</v>
      </c>
      <c r="G726" s="159">
        <v>1687.4760000000001</v>
      </c>
    </row>
    <row r="727" spans="1:7" ht="31.5" x14ac:dyDescent="0.25">
      <c r="A727" s="179" t="s">
        <v>664</v>
      </c>
      <c r="B727" s="180">
        <v>923</v>
      </c>
      <c r="C727" s="163">
        <v>1</v>
      </c>
      <c r="D727" s="163">
        <v>6</v>
      </c>
      <c r="E727" s="140" t="s">
        <v>665</v>
      </c>
      <c r="F727" s="141" t="s">
        <v>187</v>
      </c>
      <c r="G727" s="159">
        <v>2201.3292999999999</v>
      </c>
    </row>
    <row r="728" spans="1:7" x14ac:dyDescent="0.25">
      <c r="A728" s="179" t="s">
        <v>327</v>
      </c>
      <c r="B728" s="180">
        <v>923</v>
      </c>
      <c r="C728" s="163">
        <v>1</v>
      </c>
      <c r="D728" s="163">
        <v>6</v>
      </c>
      <c r="E728" s="140" t="s">
        <v>667</v>
      </c>
      <c r="F728" s="141" t="s">
        <v>187</v>
      </c>
      <c r="G728" s="159">
        <v>475.11430000000001</v>
      </c>
    </row>
    <row r="729" spans="1:7" ht="63" x14ac:dyDescent="0.25">
      <c r="A729" s="179" t="s">
        <v>208</v>
      </c>
      <c r="B729" s="180">
        <v>923</v>
      </c>
      <c r="C729" s="163">
        <v>1</v>
      </c>
      <c r="D729" s="163">
        <v>6</v>
      </c>
      <c r="E729" s="140" t="s">
        <v>667</v>
      </c>
      <c r="F729" s="141" t="s">
        <v>209</v>
      </c>
      <c r="G729" s="159">
        <v>457.75130000000001</v>
      </c>
    </row>
    <row r="730" spans="1:7" ht="31.5" x14ac:dyDescent="0.25">
      <c r="A730" s="179" t="s">
        <v>194</v>
      </c>
      <c r="B730" s="180">
        <v>923</v>
      </c>
      <c r="C730" s="163">
        <v>1</v>
      </c>
      <c r="D730" s="163">
        <v>6</v>
      </c>
      <c r="E730" s="140" t="s">
        <v>667</v>
      </c>
      <c r="F730" s="141" t="s">
        <v>195</v>
      </c>
      <c r="G730" s="159">
        <v>17.363</v>
      </c>
    </row>
    <row r="731" spans="1:7" ht="140.25" customHeight="1" x14ac:dyDescent="0.25">
      <c r="A731" s="179" t="s">
        <v>270</v>
      </c>
      <c r="B731" s="180">
        <v>923</v>
      </c>
      <c r="C731" s="163">
        <v>1</v>
      </c>
      <c r="D731" s="163">
        <v>6</v>
      </c>
      <c r="E731" s="140" t="s">
        <v>668</v>
      </c>
      <c r="F731" s="141" t="s">
        <v>187</v>
      </c>
      <c r="G731" s="159">
        <v>1726.2149999999999</v>
      </c>
    </row>
    <row r="732" spans="1:7" ht="63" x14ac:dyDescent="0.25">
      <c r="A732" s="179" t="s">
        <v>208</v>
      </c>
      <c r="B732" s="180">
        <v>923</v>
      </c>
      <c r="C732" s="163">
        <v>1</v>
      </c>
      <c r="D732" s="163">
        <v>6</v>
      </c>
      <c r="E732" s="140" t="s">
        <v>668</v>
      </c>
      <c r="F732" s="141" t="s">
        <v>209</v>
      </c>
      <c r="G732" s="159">
        <v>1726.2149999999999</v>
      </c>
    </row>
    <row r="733" spans="1:7" x14ac:dyDescent="0.25">
      <c r="A733" s="179" t="s">
        <v>787</v>
      </c>
      <c r="B733" s="180">
        <v>923</v>
      </c>
      <c r="C733" s="163">
        <v>7</v>
      </c>
      <c r="D733" s="163">
        <v>0</v>
      </c>
      <c r="E733" s="140" t="s">
        <v>187</v>
      </c>
      <c r="F733" s="141" t="s">
        <v>187</v>
      </c>
      <c r="G733" s="159">
        <v>10</v>
      </c>
    </row>
    <row r="734" spans="1:7" ht="31.5" x14ac:dyDescent="0.25">
      <c r="A734" s="179" t="s">
        <v>697</v>
      </c>
      <c r="B734" s="180">
        <v>923</v>
      </c>
      <c r="C734" s="163">
        <v>7</v>
      </c>
      <c r="D734" s="163">
        <v>5</v>
      </c>
      <c r="E734" s="140" t="s">
        <v>187</v>
      </c>
      <c r="F734" s="141" t="s">
        <v>187</v>
      </c>
      <c r="G734" s="159">
        <v>10</v>
      </c>
    </row>
    <row r="735" spans="1:7" x14ac:dyDescent="0.25">
      <c r="A735" s="179" t="s">
        <v>648</v>
      </c>
      <c r="B735" s="180">
        <v>923</v>
      </c>
      <c r="C735" s="163">
        <v>7</v>
      </c>
      <c r="D735" s="163">
        <v>5</v>
      </c>
      <c r="E735" s="140" t="s">
        <v>649</v>
      </c>
      <c r="F735" s="141" t="s">
        <v>187</v>
      </c>
      <c r="G735" s="159">
        <v>10</v>
      </c>
    </row>
    <row r="736" spans="1:7" ht="31.5" x14ac:dyDescent="0.25">
      <c r="A736" s="179" t="s">
        <v>659</v>
      </c>
      <c r="B736" s="180">
        <v>923</v>
      </c>
      <c r="C736" s="163">
        <v>7</v>
      </c>
      <c r="D736" s="163">
        <v>5</v>
      </c>
      <c r="E736" s="140" t="s">
        <v>660</v>
      </c>
      <c r="F736" s="141" t="s">
        <v>187</v>
      </c>
      <c r="G736" s="159">
        <v>10</v>
      </c>
    </row>
    <row r="737" spans="1:7" ht="31.5" x14ac:dyDescent="0.25">
      <c r="A737" s="179" t="s">
        <v>664</v>
      </c>
      <c r="B737" s="180">
        <v>923</v>
      </c>
      <c r="C737" s="163">
        <v>7</v>
      </c>
      <c r="D737" s="163">
        <v>5</v>
      </c>
      <c r="E737" s="140" t="s">
        <v>665</v>
      </c>
      <c r="F737" s="141" t="s">
        <v>187</v>
      </c>
      <c r="G737" s="159">
        <v>10</v>
      </c>
    </row>
    <row r="738" spans="1:7" ht="31.5" x14ac:dyDescent="0.25">
      <c r="A738" s="179" t="s">
        <v>200</v>
      </c>
      <c r="B738" s="180">
        <v>923</v>
      </c>
      <c r="C738" s="163">
        <v>7</v>
      </c>
      <c r="D738" s="163">
        <v>5</v>
      </c>
      <c r="E738" s="140" t="s">
        <v>666</v>
      </c>
      <c r="F738" s="141" t="s">
        <v>187</v>
      </c>
      <c r="G738" s="159">
        <v>10</v>
      </c>
    </row>
    <row r="739" spans="1:7" ht="31.5" x14ac:dyDescent="0.25">
      <c r="A739" s="179" t="s">
        <v>194</v>
      </c>
      <c r="B739" s="180">
        <v>923</v>
      </c>
      <c r="C739" s="163">
        <v>7</v>
      </c>
      <c r="D739" s="163">
        <v>5</v>
      </c>
      <c r="E739" s="140" t="s">
        <v>666</v>
      </c>
      <c r="F739" s="141" t="s">
        <v>195</v>
      </c>
      <c r="G739" s="159">
        <v>10</v>
      </c>
    </row>
    <row r="740" spans="1:7" x14ac:dyDescent="0.25">
      <c r="A740" s="143"/>
      <c r="B740" s="144"/>
      <c r="C740" s="144"/>
      <c r="D740" s="144"/>
      <c r="E740" s="144"/>
      <c r="F740" s="144"/>
      <c r="G740" s="160">
        <v>1707035.4499300001</v>
      </c>
    </row>
    <row r="741" spans="1:7" x14ac:dyDescent="0.25">
      <c r="D741" s="147"/>
      <c r="E741" s="134"/>
      <c r="F741" s="134"/>
    </row>
    <row r="742" spans="1:7" x14ac:dyDescent="0.25">
      <c r="D742" s="147"/>
      <c r="E742" s="134"/>
      <c r="F742" s="134"/>
    </row>
    <row r="743" spans="1:7" x14ac:dyDescent="0.25">
      <c r="A743" s="134" t="s">
        <v>177</v>
      </c>
      <c r="D743" s="134"/>
      <c r="E743" s="134"/>
      <c r="F743" s="134"/>
      <c r="G743" s="156" t="s">
        <v>178</v>
      </c>
    </row>
    <row r="744" spans="1:7" x14ac:dyDescent="0.25">
      <c r="D744" s="147"/>
      <c r="E744" s="134"/>
      <c r="F744" s="134"/>
    </row>
    <row r="745" spans="1:7" x14ac:dyDescent="0.25">
      <c r="D745" s="134"/>
      <c r="E745" s="134"/>
      <c r="F745" s="134"/>
    </row>
  </sheetData>
  <autoFilter ref="A1:G740" xr:uid="{00000000-0009-0000-0000-000006000000}"/>
  <mergeCells count="4">
    <mergeCell ref="A15:G15"/>
    <mergeCell ref="A17:A18"/>
    <mergeCell ref="B17:F17"/>
    <mergeCell ref="G17:G18"/>
  </mergeCells>
  <pageMargins left="0.70866141732283472" right="0.31496062992125984" top="0.74803149606299213" bottom="0.35433070866141736" header="0.31496062992125984" footer="0.31496062992125984"/>
  <pageSetup paperSize="9" scale="69" fitToHeight="0" orientation="portrait" r:id="rId1"/>
  <headerFooter differentFirst="1">
    <oddHeader>&amp;C&amp;P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741"/>
  <sheetViews>
    <sheetView workbookViewId="0">
      <selection activeCell="N732" sqref="N732"/>
    </sheetView>
  </sheetViews>
  <sheetFormatPr defaultColWidth="9.140625" defaultRowHeight="15.75" x14ac:dyDescent="0.25"/>
  <cols>
    <col min="1" max="1" width="64.140625" style="134" customWidth="1"/>
    <col min="2" max="3" width="9.140625" style="146"/>
    <col min="4" max="4" width="10.28515625" style="146" customWidth="1"/>
    <col min="5" max="5" width="16.28515625" style="146" customWidth="1"/>
    <col min="6" max="6" width="9.140625" style="146"/>
    <col min="7" max="8" width="12.7109375" style="134" customWidth="1"/>
    <col min="9" max="16384" width="9.140625" style="134"/>
  </cols>
  <sheetData>
    <row r="1" spans="1:9" s="131" customFormat="1" x14ac:dyDescent="0.25">
      <c r="A1" s="129"/>
      <c r="B1" s="130"/>
      <c r="C1" s="130"/>
      <c r="D1" s="130"/>
      <c r="E1" s="129"/>
      <c r="F1" s="129"/>
      <c r="G1" s="129"/>
      <c r="H1" s="129"/>
    </row>
    <row r="2" spans="1:9" s="131" customFormat="1" x14ac:dyDescent="0.25">
      <c r="A2" s="129"/>
      <c r="B2" s="130"/>
      <c r="C2" s="130"/>
      <c r="D2" s="130"/>
      <c r="E2" s="129"/>
      <c r="F2" s="129"/>
      <c r="G2" s="129"/>
      <c r="H2" s="129"/>
    </row>
    <row r="3" spans="1:9" s="131" customFormat="1" x14ac:dyDescent="0.25">
      <c r="A3" s="129"/>
      <c r="B3" s="130"/>
      <c r="C3" s="130"/>
      <c r="D3" s="130"/>
      <c r="E3" s="129"/>
      <c r="F3" s="129"/>
      <c r="G3" s="129"/>
      <c r="H3" s="129"/>
    </row>
    <row r="4" spans="1:9" s="131" customFormat="1" x14ac:dyDescent="0.25">
      <c r="A4" s="129"/>
      <c r="B4" s="130"/>
      <c r="C4" s="130"/>
      <c r="D4" s="130"/>
      <c r="E4" s="129"/>
      <c r="F4" s="129"/>
      <c r="G4" s="129"/>
      <c r="H4" s="129"/>
    </row>
    <row r="5" spans="1:9" s="131" customFormat="1" x14ac:dyDescent="0.25">
      <c r="A5" s="129"/>
      <c r="B5" s="130"/>
      <c r="C5" s="130"/>
      <c r="D5" s="130"/>
      <c r="E5" s="129"/>
      <c r="F5" s="129"/>
      <c r="G5" s="129"/>
      <c r="H5" s="129"/>
    </row>
    <row r="6" spans="1:9" s="131" customFormat="1" x14ac:dyDescent="0.25">
      <c r="A6" s="129"/>
      <c r="B6" s="130"/>
      <c r="C6" s="130"/>
      <c r="D6" s="130"/>
      <c r="E6" s="129"/>
      <c r="F6" s="129"/>
      <c r="G6" s="129"/>
      <c r="H6" s="129"/>
    </row>
    <row r="7" spans="1:9" s="131" customFormat="1" x14ac:dyDescent="0.25">
      <c r="A7" s="129"/>
      <c r="B7" s="130"/>
      <c r="C7" s="130"/>
      <c r="D7" s="130"/>
      <c r="E7" s="129"/>
      <c r="F7" s="129"/>
      <c r="G7" s="129"/>
      <c r="H7" s="129"/>
    </row>
    <row r="8" spans="1:9" s="131" customFormat="1" x14ac:dyDescent="0.25">
      <c r="A8" s="129"/>
      <c r="B8" s="130"/>
      <c r="C8" s="130"/>
      <c r="D8" s="130"/>
      <c r="E8" s="129"/>
      <c r="F8" s="129"/>
      <c r="G8" s="129"/>
      <c r="H8" s="129"/>
    </row>
    <row r="9" spans="1:9" s="131" customFormat="1" x14ac:dyDescent="0.25">
      <c r="A9" s="129"/>
      <c r="B9" s="130"/>
      <c r="C9" s="130"/>
      <c r="D9" s="130"/>
      <c r="E9" s="129"/>
      <c r="F9" s="129"/>
      <c r="G9" s="129"/>
      <c r="H9" s="129"/>
    </row>
    <row r="10" spans="1:9" s="131" customFormat="1" x14ac:dyDescent="0.25">
      <c r="A10" s="129"/>
      <c r="B10" s="130"/>
      <c r="C10" s="130"/>
      <c r="D10" s="130"/>
      <c r="E10" s="129"/>
      <c r="F10" s="129"/>
      <c r="G10" s="129"/>
      <c r="H10" s="129"/>
    </row>
    <row r="11" spans="1:9" s="131" customFormat="1" x14ac:dyDescent="0.25">
      <c r="A11" s="129"/>
      <c r="B11" s="130"/>
      <c r="C11" s="130"/>
      <c r="D11" s="130"/>
      <c r="E11" s="129"/>
      <c r="F11" s="129"/>
      <c r="G11" s="129"/>
      <c r="H11" s="129"/>
    </row>
    <row r="12" spans="1:9" s="131" customFormat="1" x14ac:dyDescent="0.25">
      <c r="A12" s="129"/>
      <c r="B12" s="130"/>
      <c r="C12" s="130"/>
      <c r="D12" s="130"/>
      <c r="E12" s="129"/>
      <c r="F12" s="129"/>
      <c r="G12" s="129"/>
      <c r="H12" s="129"/>
    </row>
    <row r="13" spans="1:9" s="131" customFormat="1" x14ac:dyDescent="0.25">
      <c r="A13" s="129"/>
      <c r="B13" s="130"/>
      <c r="C13" s="130"/>
      <c r="D13" s="130"/>
      <c r="E13" s="129"/>
      <c r="F13" s="129"/>
      <c r="G13" s="129"/>
      <c r="H13" s="129"/>
    </row>
    <row r="14" spans="1:9" s="131" customFormat="1" ht="39.75" customHeight="1" x14ac:dyDescent="0.3">
      <c r="A14" s="211" t="s">
        <v>810</v>
      </c>
      <c r="B14" s="211"/>
      <c r="C14" s="211"/>
      <c r="D14" s="211"/>
      <c r="E14" s="211"/>
      <c r="F14" s="211"/>
      <c r="G14" s="211"/>
      <c r="H14" s="211"/>
      <c r="I14" s="184"/>
    </row>
    <row r="15" spans="1:9" x14ac:dyDescent="0.25">
      <c r="A15" s="132"/>
      <c r="B15" s="133"/>
      <c r="C15" s="133"/>
      <c r="D15" s="133"/>
      <c r="E15" s="133"/>
      <c r="F15" s="133"/>
      <c r="G15" s="132"/>
      <c r="H15" s="132"/>
      <c r="I15" s="132"/>
    </row>
    <row r="16" spans="1:9" x14ac:dyDescent="0.25">
      <c r="A16" s="196" t="s">
        <v>741</v>
      </c>
      <c r="B16" s="196" t="s">
        <v>122</v>
      </c>
      <c r="C16" s="196"/>
      <c r="D16" s="196"/>
      <c r="E16" s="196"/>
      <c r="F16" s="196"/>
      <c r="G16" s="196" t="s">
        <v>811</v>
      </c>
      <c r="H16" s="196"/>
      <c r="I16" s="132"/>
    </row>
    <row r="17" spans="1:9" ht="24" x14ac:dyDescent="0.25">
      <c r="A17" s="196"/>
      <c r="B17" s="150" t="s">
        <v>809</v>
      </c>
      <c r="C17" s="150" t="s">
        <v>796</v>
      </c>
      <c r="D17" s="150" t="s">
        <v>797</v>
      </c>
      <c r="E17" s="150" t="s">
        <v>743</v>
      </c>
      <c r="F17" s="150" t="s">
        <v>744</v>
      </c>
      <c r="G17" s="150">
        <v>2023</v>
      </c>
      <c r="H17" s="150">
        <v>2024</v>
      </c>
      <c r="I17" s="157"/>
    </row>
    <row r="18" spans="1:9" x14ac:dyDescent="0.25">
      <c r="A18" s="173">
        <v>1</v>
      </c>
      <c r="B18" s="173">
        <v>2</v>
      </c>
      <c r="C18" s="173">
        <v>3</v>
      </c>
      <c r="D18" s="173">
        <v>4</v>
      </c>
      <c r="E18" s="173">
        <v>5</v>
      </c>
      <c r="F18" s="173">
        <v>6</v>
      </c>
      <c r="G18" s="173">
        <v>7</v>
      </c>
      <c r="H18" s="138">
        <v>8</v>
      </c>
      <c r="I18" s="185"/>
    </row>
    <row r="19" spans="1:9" ht="17.25" customHeight="1" x14ac:dyDescent="0.25">
      <c r="A19" s="182" t="s">
        <v>800</v>
      </c>
      <c r="B19" s="183">
        <v>904</v>
      </c>
      <c r="C19" s="162">
        <v>0</v>
      </c>
      <c r="D19" s="162">
        <v>0</v>
      </c>
      <c r="E19" s="154" t="s">
        <v>187</v>
      </c>
      <c r="F19" s="155" t="s">
        <v>187</v>
      </c>
      <c r="G19" s="160">
        <v>58431.846219999999</v>
      </c>
      <c r="H19" s="160">
        <v>50567.010999999999</v>
      </c>
    </row>
    <row r="20" spans="1:9" x14ac:dyDescent="0.25">
      <c r="A20" s="179" t="s">
        <v>787</v>
      </c>
      <c r="B20" s="180">
        <v>904</v>
      </c>
      <c r="C20" s="163">
        <v>7</v>
      </c>
      <c r="D20" s="163">
        <v>0</v>
      </c>
      <c r="E20" s="140" t="s">
        <v>187</v>
      </c>
      <c r="F20" s="141" t="s">
        <v>187</v>
      </c>
      <c r="G20" s="159">
        <v>17831.266079999998</v>
      </c>
      <c r="H20" s="159">
        <v>10477.598</v>
      </c>
    </row>
    <row r="21" spans="1:9" x14ac:dyDescent="0.25">
      <c r="A21" s="179" t="s">
        <v>720</v>
      </c>
      <c r="B21" s="180">
        <v>904</v>
      </c>
      <c r="C21" s="163">
        <v>7</v>
      </c>
      <c r="D21" s="163">
        <v>3</v>
      </c>
      <c r="E21" s="140" t="s">
        <v>187</v>
      </c>
      <c r="F21" s="141" t="s">
        <v>187</v>
      </c>
      <c r="G21" s="159">
        <v>17821.266079999998</v>
      </c>
      <c r="H21" s="159">
        <v>10467.598</v>
      </c>
    </row>
    <row r="22" spans="1:9" ht="31.5" x14ac:dyDescent="0.25">
      <c r="A22" s="179" t="s">
        <v>298</v>
      </c>
      <c r="B22" s="180">
        <v>904</v>
      </c>
      <c r="C22" s="163">
        <v>7</v>
      </c>
      <c r="D22" s="163">
        <v>3</v>
      </c>
      <c r="E22" s="140" t="s">
        <v>299</v>
      </c>
      <c r="F22" s="141" t="s">
        <v>187</v>
      </c>
      <c r="G22" s="159">
        <v>17821.266079999998</v>
      </c>
      <c r="H22" s="159">
        <v>10467.598</v>
      </c>
    </row>
    <row r="23" spans="1:9" ht="47.25" x14ac:dyDescent="0.25">
      <c r="A23" s="179" t="s">
        <v>300</v>
      </c>
      <c r="B23" s="180">
        <v>904</v>
      </c>
      <c r="C23" s="163">
        <v>7</v>
      </c>
      <c r="D23" s="163">
        <v>3</v>
      </c>
      <c r="E23" s="140" t="s">
        <v>301</v>
      </c>
      <c r="F23" s="141" t="s">
        <v>187</v>
      </c>
      <c r="G23" s="159">
        <v>17821.266079999998</v>
      </c>
      <c r="H23" s="159">
        <v>10467.598</v>
      </c>
    </row>
    <row r="24" spans="1:9" ht="31.5" x14ac:dyDescent="0.25">
      <c r="A24" s="179" t="s">
        <v>310</v>
      </c>
      <c r="B24" s="180">
        <v>904</v>
      </c>
      <c r="C24" s="163">
        <v>7</v>
      </c>
      <c r="D24" s="163">
        <v>3</v>
      </c>
      <c r="E24" s="140" t="s">
        <v>311</v>
      </c>
      <c r="F24" s="141" t="s">
        <v>187</v>
      </c>
      <c r="G24" s="159">
        <v>17821.266079999998</v>
      </c>
      <c r="H24" s="159">
        <v>10467.598</v>
      </c>
    </row>
    <row r="25" spans="1:9" x14ac:dyDescent="0.25">
      <c r="A25" s="179" t="s">
        <v>312</v>
      </c>
      <c r="B25" s="180">
        <v>904</v>
      </c>
      <c r="C25" s="163">
        <v>7</v>
      </c>
      <c r="D25" s="163">
        <v>3</v>
      </c>
      <c r="E25" s="140" t="s">
        <v>313</v>
      </c>
      <c r="F25" s="141" t="s">
        <v>187</v>
      </c>
      <c r="G25" s="159">
        <v>21</v>
      </c>
      <c r="H25" s="159">
        <v>21</v>
      </c>
    </row>
    <row r="26" spans="1:9" x14ac:dyDescent="0.25">
      <c r="A26" s="179" t="s">
        <v>243</v>
      </c>
      <c r="B26" s="180">
        <v>904</v>
      </c>
      <c r="C26" s="163">
        <v>7</v>
      </c>
      <c r="D26" s="163">
        <v>3</v>
      </c>
      <c r="E26" s="140" t="s">
        <v>313</v>
      </c>
      <c r="F26" s="141" t="s">
        <v>244</v>
      </c>
      <c r="G26" s="159">
        <v>21</v>
      </c>
      <c r="H26" s="159">
        <v>21</v>
      </c>
    </row>
    <row r="27" spans="1:9" x14ac:dyDescent="0.25">
      <c r="A27" s="179" t="s">
        <v>202</v>
      </c>
      <c r="B27" s="180">
        <v>904</v>
      </c>
      <c r="C27" s="163">
        <v>7</v>
      </c>
      <c r="D27" s="163">
        <v>3</v>
      </c>
      <c r="E27" s="140" t="s">
        <v>314</v>
      </c>
      <c r="F27" s="141" t="s">
        <v>187</v>
      </c>
      <c r="G27" s="159">
        <v>259.09899999999999</v>
      </c>
      <c r="H27" s="159">
        <v>330.72500000000002</v>
      </c>
    </row>
    <row r="28" spans="1:9" ht="63" x14ac:dyDescent="0.25">
      <c r="A28" s="179" t="s">
        <v>208</v>
      </c>
      <c r="B28" s="180">
        <v>904</v>
      </c>
      <c r="C28" s="163">
        <v>7</v>
      </c>
      <c r="D28" s="163">
        <v>3</v>
      </c>
      <c r="E28" s="140" t="s">
        <v>314</v>
      </c>
      <c r="F28" s="141" t="s">
        <v>209</v>
      </c>
      <c r="G28" s="159">
        <v>0</v>
      </c>
      <c r="H28" s="159">
        <v>0</v>
      </c>
    </row>
    <row r="29" spans="1:9" ht="31.5" x14ac:dyDescent="0.25">
      <c r="A29" s="179" t="s">
        <v>194</v>
      </c>
      <c r="B29" s="180">
        <v>904</v>
      </c>
      <c r="C29" s="163">
        <v>7</v>
      </c>
      <c r="D29" s="163">
        <v>3</v>
      </c>
      <c r="E29" s="140" t="s">
        <v>314</v>
      </c>
      <c r="F29" s="141" t="s">
        <v>195</v>
      </c>
      <c r="G29" s="159">
        <v>166.50700000000001</v>
      </c>
      <c r="H29" s="159">
        <v>238.13300000000001</v>
      </c>
    </row>
    <row r="30" spans="1:9" x14ac:dyDescent="0.25">
      <c r="A30" s="179" t="s">
        <v>204</v>
      </c>
      <c r="B30" s="180">
        <v>904</v>
      </c>
      <c r="C30" s="163">
        <v>7</v>
      </c>
      <c r="D30" s="163">
        <v>3</v>
      </c>
      <c r="E30" s="140" t="s">
        <v>314</v>
      </c>
      <c r="F30" s="141" t="s">
        <v>205</v>
      </c>
      <c r="G30" s="159">
        <v>92.591999999999999</v>
      </c>
      <c r="H30" s="159">
        <v>92.591999999999999</v>
      </c>
    </row>
    <row r="31" spans="1:9" ht="31.5" x14ac:dyDescent="0.25">
      <c r="A31" s="179" t="s">
        <v>315</v>
      </c>
      <c r="B31" s="180">
        <v>904</v>
      </c>
      <c r="C31" s="163">
        <v>7</v>
      </c>
      <c r="D31" s="163">
        <v>3</v>
      </c>
      <c r="E31" s="140" t="s">
        <v>316</v>
      </c>
      <c r="F31" s="141" t="s">
        <v>187</v>
      </c>
      <c r="G31" s="159">
        <v>7240.2940799999997</v>
      </c>
      <c r="H31" s="159">
        <v>0</v>
      </c>
    </row>
    <row r="32" spans="1:9" ht="31.5" x14ac:dyDescent="0.25">
      <c r="A32" s="179" t="s">
        <v>194</v>
      </c>
      <c r="B32" s="180">
        <v>904</v>
      </c>
      <c r="C32" s="163">
        <v>7</v>
      </c>
      <c r="D32" s="163">
        <v>3</v>
      </c>
      <c r="E32" s="140" t="s">
        <v>316</v>
      </c>
      <c r="F32" s="141" t="s">
        <v>195</v>
      </c>
      <c r="G32" s="159">
        <v>7240.2940799999997</v>
      </c>
      <c r="H32" s="159">
        <v>0</v>
      </c>
    </row>
    <row r="33" spans="1:8" ht="31.5" x14ac:dyDescent="0.25">
      <c r="A33" s="179" t="s">
        <v>214</v>
      </c>
      <c r="B33" s="180">
        <v>904</v>
      </c>
      <c r="C33" s="163">
        <v>7</v>
      </c>
      <c r="D33" s="163">
        <v>3</v>
      </c>
      <c r="E33" s="140" t="s">
        <v>317</v>
      </c>
      <c r="F33" s="141" t="s">
        <v>187</v>
      </c>
      <c r="G33" s="159">
        <v>0</v>
      </c>
      <c r="H33" s="159">
        <v>0</v>
      </c>
    </row>
    <row r="34" spans="1:8" ht="31.5" x14ac:dyDescent="0.25">
      <c r="A34" s="179" t="s">
        <v>194</v>
      </c>
      <c r="B34" s="180">
        <v>904</v>
      </c>
      <c r="C34" s="163">
        <v>7</v>
      </c>
      <c r="D34" s="163">
        <v>3</v>
      </c>
      <c r="E34" s="140" t="s">
        <v>317</v>
      </c>
      <c r="F34" s="141" t="s">
        <v>195</v>
      </c>
      <c r="G34" s="159">
        <v>0</v>
      </c>
      <c r="H34" s="159">
        <v>0</v>
      </c>
    </row>
    <row r="35" spans="1:8" ht="140.25" customHeight="1" x14ac:dyDescent="0.25">
      <c r="A35" s="179" t="s">
        <v>270</v>
      </c>
      <c r="B35" s="180">
        <v>904</v>
      </c>
      <c r="C35" s="163">
        <v>7</v>
      </c>
      <c r="D35" s="163">
        <v>3</v>
      </c>
      <c r="E35" s="140" t="s">
        <v>318</v>
      </c>
      <c r="F35" s="141" t="s">
        <v>187</v>
      </c>
      <c r="G35" s="159">
        <v>10300.873</v>
      </c>
      <c r="H35" s="159">
        <v>10115.873</v>
      </c>
    </row>
    <row r="36" spans="1:8" ht="63" x14ac:dyDescent="0.25">
      <c r="A36" s="179" t="s">
        <v>208</v>
      </c>
      <c r="B36" s="180">
        <v>904</v>
      </c>
      <c r="C36" s="163">
        <v>7</v>
      </c>
      <c r="D36" s="163">
        <v>3</v>
      </c>
      <c r="E36" s="140" t="s">
        <v>318</v>
      </c>
      <c r="F36" s="141" t="s">
        <v>209</v>
      </c>
      <c r="G36" s="159">
        <v>10300.873</v>
      </c>
      <c r="H36" s="159">
        <v>10115.873</v>
      </c>
    </row>
    <row r="37" spans="1:8" ht="31.5" x14ac:dyDescent="0.25">
      <c r="A37" s="179" t="s">
        <v>697</v>
      </c>
      <c r="B37" s="180">
        <v>904</v>
      </c>
      <c r="C37" s="163">
        <v>7</v>
      </c>
      <c r="D37" s="163">
        <v>5</v>
      </c>
      <c r="E37" s="140" t="s">
        <v>187</v>
      </c>
      <c r="F37" s="141" t="s">
        <v>187</v>
      </c>
      <c r="G37" s="159">
        <v>10</v>
      </c>
      <c r="H37" s="159">
        <v>10</v>
      </c>
    </row>
    <row r="38" spans="1:8" ht="31.5" x14ac:dyDescent="0.25">
      <c r="A38" s="179" t="s">
        <v>298</v>
      </c>
      <c r="B38" s="180">
        <v>904</v>
      </c>
      <c r="C38" s="163">
        <v>7</v>
      </c>
      <c r="D38" s="163">
        <v>5</v>
      </c>
      <c r="E38" s="140" t="s">
        <v>299</v>
      </c>
      <c r="F38" s="141" t="s">
        <v>187</v>
      </c>
      <c r="G38" s="159">
        <v>10</v>
      </c>
      <c r="H38" s="159">
        <v>10</v>
      </c>
    </row>
    <row r="39" spans="1:8" ht="47.25" x14ac:dyDescent="0.25">
      <c r="A39" s="179" t="s">
        <v>300</v>
      </c>
      <c r="B39" s="180">
        <v>904</v>
      </c>
      <c r="C39" s="163">
        <v>7</v>
      </c>
      <c r="D39" s="163">
        <v>5</v>
      </c>
      <c r="E39" s="140" t="s">
        <v>301</v>
      </c>
      <c r="F39" s="141" t="s">
        <v>187</v>
      </c>
      <c r="G39" s="159">
        <v>10</v>
      </c>
      <c r="H39" s="159">
        <v>10</v>
      </c>
    </row>
    <row r="40" spans="1:8" x14ac:dyDescent="0.25">
      <c r="A40" s="179" t="s">
        <v>302</v>
      </c>
      <c r="B40" s="180">
        <v>904</v>
      </c>
      <c r="C40" s="163">
        <v>7</v>
      </c>
      <c r="D40" s="163">
        <v>5</v>
      </c>
      <c r="E40" s="140" t="s">
        <v>303</v>
      </c>
      <c r="F40" s="141" t="s">
        <v>187</v>
      </c>
      <c r="G40" s="159">
        <v>0</v>
      </c>
      <c r="H40" s="159">
        <v>0</v>
      </c>
    </row>
    <row r="41" spans="1:8" ht="31.5" x14ac:dyDescent="0.25">
      <c r="A41" s="179" t="s">
        <v>200</v>
      </c>
      <c r="B41" s="180">
        <v>904</v>
      </c>
      <c r="C41" s="163">
        <v>7</v>
      </c>
      <c r="D41" s="163">
        <v>5</v>
      </c>
      <c r="E41" s="140" t="s">
        <v>304</v>
      </c>
      <c r="F41" s="141" t="s">
        <v>187</v>
      </c>
      <c r="G41" s="159">
        <v>0</v>
      </c>
      <c r="H41" s="159">
        <v>0</v>
      </c>
    </row>
    <row r="42" spans="1:8" ht="31.5" x14ac:dyDescent="0.25">
      <c r="A42" s="179" t="s">
        <v>194</v>
      </c>
      <c r="B42" s="180">
        <v>904</v>
      </c>
      <c r="C42" s="163">
        <v>7</v>
      </c>
      <c r="D42" s="163">
        <v>5</v>
      </c>
      <c r="E42" s="140" t="s">
        <v>304</v>
      </c>
      <c r="F42" s="141" t="s">
        <v>195</v>
      </c>
      <c r="G42" s="159">
        <v>0</v>
      </c>
      <c r="H42" s="159">
        <v>0</v>
      </c>
    </row>
    <row r="43" spans="1:8" ht="31.5" x14ac:dyDescent="0.25">
      <c r="A43" s="179" t="s">
        <v>728</v>
      </c>
      <c r="B43" s="180">
        <v>904</v>
      </c>
      <c r="C43" s="163">
        <v>7</v>
      </c>
      <c r="D43" s="163">
        <v>5</v>
      </c>
      <c r="E43" s="140" t="s">
        <v>727</v>
      </c>
      <c r="F43" s="141" t="s">
        <v>187</v>
      </c>
      <c r="G43" s="159">
        <v>10</v>
      </c>
      <c r="H43" s="159">
        <v>10</v>
      </c>
    </row>
    <row r="44" spans="1:8" ht="31.5" x14ac:dyDescent="0.25">
      <c r="A44" s="179" t="s">
        <v>200</v>
      </c>
      <c r="B44" s="180">
        <v>904</v>
      </c>
      <c r="C44" s="163">
        <v>7</v>
      </c>
      <c r="D44" s="163">
        <v>5</v>
      </c>
      <c r="E44" s="140" t="s">
        <v>306</v>
      </c>
      <c r="F44" s="141" t="s">
        <v>187</v>
      </c>
      <c r="G44" s="159">
        <v>10</v>
      </c>
      <c r="H44" s="159">
        <v>10</v>
      </c>
    </row>
    <row r="45" spans="1:8" ht="31.5" x14ac:dyDescent="0.25">
      <c r="A45" s="179" t="s">
        <v>194</v>
      </c>
      <c r="B45" s="180">
        <v>904</v>
      </c>
      <c r="C45" s="163">
        <v>7</v>
      </c>
      <c r="D45" s="163">
        <v>5</v>
      </c>
      <c r="E45" s="140" t="s">
        <v>306</v>
      </c>
      <c r="F45" s="141" t="s">
        <v>195</v>
      </c>
      <c r="G45" s="159">
        <v>10</v>
      </c>
      <c r="H45" s="159">
        <v>10</v>
      </c>
    </row>
    <row r="46" spans="1:8" x14ac:dyDescent="0.25">
      <c r="A46" s="179" t="s">
        <v>788</v>
      </c>
      <c r="B46" s="180">
        <v>904</v>
      </c>
      <c r="C46" s="163">
        <v>8</v>
      </c>
      <c r="D46" s="163">
        <v>0</v>
      </c>
      <c r="E46" s="140" t="s">
        <v>187</v>
      </c>
      <c r="F46" s="141" t="s">
        <v>187</v>
      </c>
      <c r="G46" s="159">
        <v>40600.580139999998</v>
      </c>
      <c r="H46" s="159">
        <v>40089.413</v>
      </c>
    </row>
    <row r="47" spans="1:8" x14ac:dyDescent="0.25">
      <c r="A47" s="179" t="s">
        <v>700</v>
      </c>
      <c r="B47" s="180">
        <v>904</v>
      </c>
      <c r="C47" s="163">
        <v>8</v>
      </c>
      <c r="D47" s="163">
        <v>1</v>
      </c>
      <c r="E47" s="140" t="s">
        <v>187</v>
      </c>
      <c r="F47" s="141" t="s">
        <v>187</v>
      </c>
      <c r="G47" s="159">
        <v>38733.378140000001</v>
      </c>
      <c r="H47" s="159">
        <v>38251.211000000003</v>
      </c>
    </row>
    <row r="48" spans="1:8" ht="31.5" x14ac:dyDescent="0.25">
      <c r="A48" s="179" t="s">
        <v>298</v>
      </c>
      <c r="B48" s="180">
        <v>904</v>
      </c>
      <c r="C48" s="163">
        <v>8</v>
      </c>
      <c r="D48" s="163">
        <v>1</v>
      </c>
      <c r="E48" s="140" t="s">
        <v>299</v>
      </c>
      <c r="F48" s="141" t="s">
        <v>187</v>
      </c>
      <c r="G48" s="159">
        <v>38561.378140000001</v>
      </c>
      <c r="H48" s="159">
        <v>38186.211000000003</v>
      </c>
    </row>
    <row r="49" spans="1:8" ht="47.25" x14ac:dyDescent="0.25">
      <c r="A49" s="179" t="s">
        <v>300</v>
      </c>
      <c r="B49" s="180">
        <v>904</v>
      </c>
      <c r="C49" s="163">
        <v>8</v>
      </c>
      <c r="D49" s="163">
        <v>1</v>
      </c>
      <c r="E49" s="140" t="s">
        <v>301</v>
      </c>
      <c r="F49" s="141" t="s">
        <v>187</v>
      </c>
      <c r="G49" s="159">
        <v>38561.378140000001</v>
      </c>
      <c r="H49" s="159">
        <v>38186.211000000003</v>
      </c>
    </row>
    <row r="50" spans="1:8" x14ac:dyDescent="0.25">
      <c r="A50" s="179" t="s">
        <v>302</v>
      </c>
      <c r="B50" s="180">
        <v>904</v>
      </c>
      <c r="C50" s="163">
        <v>8</v>
      </c>
      <c r="D50" s="163">
        <v>1</v>
      </c>
      <c r="E50" s="140" t="s">
        <v>303</v>
      </c>
      <c r="F50" s="141" t="s">
        <v>187</v>
      </c>
      <c r="G50" s="159">
        <v>2852.9749999999999</v>
      </c>
      <c r="H50" s="159">
        <v>2860.6729999999998</v>
      </c>
    </row>
    <row r="51" spans="1:8" x14ac:dyDescent="0.25">
      <c r="A51" s="179" t="s">
        <v>202</v>
      </c>
      <c r="B51" s="180">
        <v>904</v>
      </c>
      <c r="C51" s="163">
        <v>8</v>
      </c>
      <c r="D51" s="163">
        <v>1</v>
      </c>
      <c r="E51" s="140" t="s">
        <v>305</v>
      </c>
      <c r="F51" s="141" t="s">
        <v>187</v>
      </c>
      <c r="G51" s="159">
        <v>163.01900000000001</v>
      </c>
      <c r="H51" s="159">
        <v>219.71700000000001</v>
      </c>
    </row>
    <row r="52" spans="1:8" ht="63" x14ac:dyDescent="0.25">
      <c r="A52" s="179" t="s">
        <v>208</v>
      </c>
      <c r="B52" s="180">
        <v>904</v>
      </c>
      <c r="C52" s="163">
        <v>8</v>
      </c>
      <c r="D52" s="163">
        <v>1</v>
      </c>
      <c r="E52" s="140" t="s">
        <v>305</v>
      </c>
      <c r="F52" s="141" t="s">
        <v>209</v>
      </c>
      <c r="G52" s="159">
        <v>5.3920000000000003</v>
      </c>
      <c r="H52" s="159">
        <v>5.3920000000000003</v>
      </c>
    </row>
    <row r="53" spans="1:8" ht="31.5" x14ac:dyDescent="0.25">
      <c r="A53" s="179" t="s">
        <v>194</v>
      </c>
      <c r="B53" s="180">
        <v>904</v>
      </c>
      <c r="C53" s="163">
        <v>8</v>
      </c>
      <c r="D53" s="163">
        <v>1</v>
      </c>
      <c r="E53" s="140" t="s">
        <v>305</v>
      </c>
      <c r="F53" s="141" t="s">
        <v>195</v>
      </c>
      <c r="G53" s="159">
        <v>150.19499999999999</v>
      </c>
      <c r="H53" s="159">
        <v>206.893</v>
      </c>
    </row>
    <row r="54" spans="1:8" x14ac:dyDescent="0.25">
      <c r="A54" s="179" t="s">
        <v>204</v>
      </c>
      <c r="B54" s="180">
        <v>904</v>
      </c>
      <c r="C54" s="163">
        <v>8</v>
      </c>
      <c r="D54" s="163">
        <v>1</v>
      </c>
      <c r="E54" s="140" t="s">
        <v>305</v>
      </c>
      <c r="F54" s="141" t="s">
        <v>205</v>
      </c>
      <c r="G54" s="159">
        <v>7.4320000000000004</v>
      </c>
      <c r="H54" s="159">
        <v>7.4320000000000004</v>
      </c>
    </row>
    <row r="55" spans="1:8" ht="31.5" x14ac:dyDescent="0.25">
      <c r="A55" s="179" t="s">
        <v>214</v>
      </c>
      <c r="B55" s="180">
        <v>904</v>
      </c>
      <c r="C55" s="163">
        <v>8</v>
      </c>
      <c r="D55" s="163">
        <v>1</v>
      </c>
      <c r="E55" s="140" t="s">
        <v>738</v>
      </c>
      <c r="F55" s="141" t="s">
        <v>187</v>
      </c>
      <c r="G55" s="159">
        <v>0</v>
      </c>
      <c r="H55" s="159">
        <v>0</v>
      </c>
    </row>
    <row r="56" spans="1:8" ht="31.5" x14ac:dyDescent="0.25">
      <c r="A56" s="179" t="s">
        <v>194</v>
      </c>
      <c r="B56" s="180">
        <v>904</v>
      </c>
      <c r="C56" s="163">
        <v>8</v>
      </c>
      <c r="D56" s="163">
        <v>1</v>
      </c>
      <c r="E56" s="140" t="s">
        <v>738</v>
      </c>
      <c r="F56" s="141" t="s">
        <v>195</v>
      </c>
      <c r="G56" s="159">
        <v>0</v>
      </c>
      <c r="H56" s="159">
        <v>0</v>
      </c>
    </row>
    <row r="57" spans="1:8" ht="140.25" customHeight="1" x14ac:dyDescent="0.25">
      <c r="A57" s="179" t="s">
        <v>270</v>
      </c>
      <c r="B57" s="180">
        <v>904</v>
      </c>
      <c r="C57" s="163">
        <v>8</v>
      </c>
      <c r="D57" s="163">
        <v>1</v>
      </c>
      <c r="E57" s="140" t="s">
        <v>737</v>
      </c>
      <c r="F57" s="141" t="s">
        <v>187</v>
      </c>
      <c r="G57" s="159">
        <v>2689.9560000000001</v>
      </c>
      <c r="H57" s="159">
        <v>2640.9560000000001</v>
      </c>
    </row>
    <row r="58" spans="1:8" ht="63" x14ac:dyDescent="0.25">
      <c r="A58" s="179" t="s">
        <v>208</v>
      </c>
      <c r="B58" s="180">
        <v>904</v>
      </c>
      <c r="C58" s="163">
        <v>8</v>
      </c>
      <c r="D58" s="163">
        <v>1</v>
      </c>
      <c r="E58" s="140" t="s">
        <v>737</v>
      </c>
      <c r="F58" s="141" t="s">
        <v>209</v>
      </c>
      <c r="G58" s="159">
        <v>2689.9560000000001</v>
      </c>
      <c r="H58" s="159">
        <v>2640.9560000000001</v>
      </c>
    </row>
    <row r="59" spans="1:8" ht="31.5" x14ac:dyDescent="0.25">
      <c r="A59" s="179" t="s">
        <v>736</v>
      </c>
      <c r="B59" s="180">
        <v>904</v>
      </c>
      <c r="C59" s="163">
        <v>8</v>
      </c>
      <c r="D59" s="163">
        <v>1</v>
      </c>
      <c r="E59" s="140" t="s">
        <v>735</v>
      </c>
      <c r="F59" s="141" t="s">
        <v>187</v>
      </c>
      <c r="G59" s="159">
        <v>22460.224140000002</v>
      </c>
      <c r="H59" s="159">
        <v>22020.866000000002</v>
      </c>
    </row>
    <row r="60" spans="1:8" x14ac:dyDescent="0.25">
      <c r="A60" s="179" t="s">
        <v>202</v>
      </c>
      <c r="B60" s="180">
        <v>904</v>
      </c>
      <c r="C60" s="163">
        <v>8</v>
      </c>
      <c r="D60" s="163">
        <v>1</v>
      </c>
      <c r="E60" s="140" t="s">
        <v>734</v>
      </c>
      <c r="F60" s="141" t="s">
        <v>187</v>
      </c>
      <c r="G60" s="159">
        <v>1227.106</v>
      </c>
      <c r="H60" s="159">
        <v>1370.5050000000001</v>
      </c>
    </row>
    <row r="61" spans="1:8" ht="31.5" x14ac:dyDescent="0.25">
      <c r="A61" s="179" t="s">
        <v>194</v>
      </c>
      <c r="B61" s="180">
        <v>904</v>
      </c>
      <c r="C61" s="163">
        <v>8</v>
      </c>
      <c r="D61" s="163">
        <v>1</v>
      </c>
      <c r="E61" s="140" t="s">
        <v>734</v>
      </c>
      <c r="F61" s="141" t="s">
        <v>195</v>
      </c>
      <c r="G61" s="159">
        <v>1215.222</v>
      </c>
      <c r="H61" s="159">
        <v>1358.6210000000001</v>
      </c>
    </row>
    <row r="62" spans="1:8" x14ac:dyDescent="0.25">
      <c r="A62" s="179" t="s">
        <v>204</v>
      </c>
      <c r="B62" s="180">
        <v>904</v>
      </c>
      <c r="C62" s="163">
        <v>8</v>
      </c>
      <c r="D62" s="163">
        <v>1</v>
      </c>
      <c r="E62" s="140" t="s">
        <v>734</v>
      </c>
      <c r="F62" s="141" t="s">
        <v>205</v>
      </c>
      <c r="G62" s="159">
        <v>11.884</v>
      </c>
      <c r="H62" s="159">
        <v>11.884</v>
      </c>
    </row>
    <row r="63" spans="1:8" ht="47.25" x14ac:dyDescent="0.25">
      <c r="A63" s="179" t="s">
        <v>733</v>
      </c>
      <c r="B63" s="180">
        <v>904</v>
      </c>
      <c r="C63" s="163">
        <v>8</v>
      </c>
      <c r="D63" s="163">
        <v>1</v>
      </c>
      <c r="E63" s="140" t="s">
        <v>732</v>
      </c>
      <c r="F63" s="141" t="s">
        <v>187</v>
      </c>
      <c r="G63" s="159">
        <v>397.7</v>
      </c>
      <c r="H63" s="159">
        <v>397.7</v>
      </c>
    </row>
    <row r="64" spans="1:8" ht="31.5" x14ac:dyDescent="0.25">
      <c r="A64" s="179" t="s">
        <v>194</v>
      </c>
      <c r="B64" s="180">
        <v>904</v>
      </c>
      <c r="C64" s="163">
        <v>8</v>
      </c>
      <c r="D64" s="163">
        <v>1</v>
      </c>
      <c r="E64" s="140" t="s">
        <v>732</v>
      </c>
      <c r="F64" s="141" t="s">
        <v>195</v>
      </c>
      <c r="G64" s="159">
        <v>397.7</v>
      </c>
      <c r="H64" s="159">
        <v>397.7</v>
      </c>
    </row>
    <row r="65" spans="1:8" ht="31.5" x14ac:dyDescent="0.25">
      <c r="A65" s="179" t="s">
        <v>315</v>
      </c>
      <c r="B65" s="180">
        <v>904</v>
      </c>
      <c r="C65" s="163">
        <v>8</v>
      </c>
      <c r="D65" s="163">
        <v>1</v>
      </c>
      <c r="E65" s="140" t="s">
        <v>731</v>
      </c>
      <c r="F65" s="141" t="s">
        <v>187</v>
      </c>
      <c r="G65" s="159">
        <v>225.75714000000002</v>
      </c>
      <c r="H65" s="159">
        <v>0</v>
      </c>
    </row>
    <row r="66" spans="1:8" ht="31.5" x14ac:dyDescent="0.25">
      <c r="A66" s="179" t="s">
        <v>194</v>
      </c>
      <c r="B66" s="180">
        <v>904</v>
      </c>
      <c r="C66" s="163">
        <v>8</v>
      </c>
      <c r="D66" s="163">
        <v>1</v>
      </c>
      <c r="E66" s="140" t="s">
        <v>731</v>
      </c>
      <c r="F66" s="141" t="s">
        <v>195</v>
      </c>
      <c r="G66" s="159">
        <v>225.75714000000002</v>
      </c>
      <c r="H66" s="159">
        <v>0</v>
      </c>
    </row>
    <row r="67" spans="1:8" ht="31.5" x14ac:dyDescent="0.25">
      <c r="A67" s="179" t="s">
        <v>214</v>
      </c>
      <c r="B67" s="180">
        <v>904</v>
      </c>
      <c r="C67" s="163">
        <v>8</v>
      </c>
      <c r="D67" s="163">
        <v>1</v>
      </c>
      <c r="E67" s="140" t="s">
        <v>730</v>
      </c>
      <c r="F67" s="141" t="s">
        <v>187</v>
      </c>
      <c r="G67" s="159">
        <v>0</v>
      </c>
      <c r="H67" s="159">
        <v>0</v>
      </c>
    </row>
    <row r="68" spans="1:8" ht="31.5" x14ac:dyDescent="0.25">
      <c r="A68" s="179" t="s">
        <v>194</v>
      </c>
      <c r="B68" s="180">
        <v>904</v>
      </c>
      <c r="C68" s="163">
        <v>8</v>
      </c>
      <c r="D68" s="163">
        <v>1</v>
      </c>
      <c r="E68" s="140" t="s">
        <v>730</v>
      </c>
      <c r="F68" s="141" t="s">
        <v>195</v>
      </c>
      <c r="G68" s="159">
        <v>0</v>
      </c>
      <c r="H68" s="159">
        <v>0</v>
      </c>
    </row>
    <row r="69" spans="1:8" ht="139.5" customHeight="1" x14ac:dyDescent="0.25">
      <c r="A69" s="179" t="s">
        <v>270</v>
      </c>
      <c r="B69" s="180">
        <v>904</v>
      </c>
      <c r="C69" s="163">
        <v>8</v>
      </c>
      <c r="D69" s="163">
        <v>1</v>
      </c>
      <c r="E69" s="140" t="s">
        <v>729</v>
      </c>
      <c r="F69" s="141" t="s">
        <v>187</v>
      </c>
      <c r="G69" s="159">
        <v>20609.661</v>
      </c>
      <c r="H69" s="159">
        <v>20252.661</v>
      </c>
    </row>
    <row r="70" spans="1:8" ht="63" x14ac:dyDescent="0.25">
      <c r="A70" s="179" t="s">
        <v>208</v>
      </c>
      <c r="B70" s="180">
        <v>904</v>
      </c>
      <c r="C70" s="163">
        <v>8</v>
      </c>
      <c r="D70" s="163">
        <v>1</v>
      </c>
      <c r="E70" s="140" t="s">
        <v>729</v>
      </c>
      <c r="F70" s="141" t="s">
        <v>209</v>
      </c>
      <c r="G70" s="159">
        <v>20609.661</v>
      </c>
      <c r="H70" s="159">
        <v>20252.661</v>
      </c>
    </row>
    <row r="71" spans="1:8" ht="31.5" x14ac:dyDescent="0.25">
      <c r="A71" s="179" t="s">
        <v>728</v>
      </c>
      <c r="B71" s="180">
        <v>904</v>
      </c>
      <c r="C71" s="163">
        <v>8</v>
      </c>
      <c r="D71" s="163">
        <v>1</v>
      </c>
      <c r="E71" s="140" t="s">
        <v>727</v>
      </c>
      <c r="F71" s="141" t="s">
        <v>187</v>
      </c>
      <c r="G71" s="159">
        <v>13008.179</v>
      </c>
      <c r="H71" s="159">
        <v>13304.672</v>
      </c>
    </row>
    <row r="72" spans="1:8" ht="47.25" x14ac:dyDescent="0.25">
      <c r="A72" s="179" t="s">
        <v>726</v>
      </c>
      <c r="B72" s="180">
        <v>904</v>
      </c>
      <c r="C72" s="163">
        <v>8</v>
      </c>
      <c r="D72" s="163">
        <v>1</v>
      </c>
      <c r="E72" s="140" t="s">
        <v>725</v>
      </c>
      <c r="F72" s="141" t="s">
        <v>187</v>
      </c>
      <c r="G72" s="159">
        <v>222</v>
      </c>
      <c r="H72" s="159">
        <v>222</v>
      </c>
    </row>
    <row r="73" spans="1:8" ht="31.5" x14ac:dyDescent="0.25">
      <c r="A73" s="179" t="s">
        <v>194</v>
      </c>
      <c r="B73" s="180">
        <v>904</v>
      </c>
      <c r="C73" s="163">
        <v>8</v>
      </c>
      <c r="D73" s="163">
        <v>1</v>
      </c>
      <c r="E73" s="140" t="s">
        <v>725</v>
      </c>
      <c r="F73" s="141" t="s">
        <v>195</v>
      </c>
      <c r="G73" s="159">
        <v>222</v>
      </c>
      <c r="H73" s="159">
        <v>222</v>
      </c>
    </row>
    <row r="74" spans="1:8" x14ac:dyDescent="0.25">
      <c r="A74" s="179" t="s">
        <v>202</v>
      </c>
      <c r="B74" s="180">
        <v>904</v>
      </c>
      <c r="C74" s="163">
        <v>8</v>
      </c>
      <c r="D74" s="163">
        <v>1</v>
      </c>
      <c r="E74" s="140" t="s">
        <v>307</v>
      </c>
      <c r="F74" s="141" t="s">
        <v>187</v>
      </c>
      <c r="G74" s="159">
        <v>540.71400000000006</v>
      </c>
      <c r="H74" s="159">
        <v>975.23699999999997</v>
      </c>
    </row>
    <row r="75" spans="1:8" ht="63" x14ac:dyDescent="0.25">
      <c r="A75" s="179" t="s">
        <v>208</v>
      </c>
      <c r="B75" s="180">
        <v>904</v>
      </c>
      <c r="C75" s="163">
        <v>8</v>
      </c>
      <c r="D75" s="163">
        <v>1</v>
      </c>
      <c r="E75" s="140" t="s">
        <v>307</v>
      </c>
      <c r="F75" s="141" t="s">
        <v>209</v>
      </c>
      <c r="G75" s="159">
        <v>4.1920000000000002</v>
      </c>
      <c r="H75" s="159">
        <v>4.1920000000000002</v>
      </c>
    </row>
    <row r="76" spans="1:8" ht="31.5" x14ac:dyDescent="0.25">
      <c r="A76" s="179" t="s">
        <v>194</v>
      </c>
      <c r="B76" s="180">
        <v>904</v>
      </c>
      <c r="C76" s="163">
        <v>8</v>
      </c>
      <c r="D76" s="163">
        <v>1</v>
      </c>
      <c r="E76" s="140" t="s">
        <v>307</v>
      </c>
      <c r="F76" s="141" t="s">
        <v>195</v>
      </c>
      <c r="G76" s="159">
        <v>514.01</v>
      </c>
      <c r="H76" s="159">
        <v>948.53300000000002</v>
      </c>
    </row>
    <row r="77" spans="1:8" x14ac:dyDescent="0.25">
      <c r="A77" s="179" t="s">
        <v>204</v>
      </c>
      <c r="B77" s="180">
        <v>904</v>
      </c>
      <c r="C77" s="163">
        <v>8</v>
      </c>
      <c r="D77" s="163">
        <v>1</v>
      </c>
      <c r="E77" s="140" t="s">
        <v>307</v>
      </c>
      <c r="F77" s="141" t="s">
        <v>205</v>
      </c>
      <c r="G77" s="159">
        <v>22.512</v>
      </c>
      <c r="H77" s="159">
        <v>22.512</v>
      </c>
    </row>
    <row r="78" spans="1:8" ht="31.5" x14ac:dyDescent="0.25">
      <c r="A78" s="179" t="s">
        <v>214</v>
      </c>
      <c r="B78" s="180">
        <v>904</v>
      </c>
      <c r="C78" s="163">
        <v>8</v>
      </c>
      <c r="D78" s="163">
        <v>1</v>
      </c>
      <c r="E78" s="140" t="s">
        <v>308</v>
      </c>
      <c r="F78" s="141" t="s">
        <v>187</v>
      </c>
      <c r="G78" s="159">
        <v>0</v>
      </c>
      <c r="H78" s="159">
        <v>0</v>
      </c>
    </row>
    <row r="79" spans="1:8" ht="31.5" x14ac:dyDescent="0.25">
      <c r="A79" s="179" t="s">
        <v>194</v>
      </c>
      <c r="B79" s="180">
        <v>904</v>
      </c>
      <c r="C79" s="163">
        <v>8</v>
      </c>
      <c r="D79" s="163">
        <v>1</v>
      </c>
      <c r="E79" s="140" t="s">
        <v>308</v>
      </c>
      <c r="F79" s="141" t="s">
        <v>195</v>
      </c>
      <c r="G79" s="159">
        <v>0</v>
      </c>
      <c r="H79" s="159">
        <v>0</v>
      </c>
    </row>
    <row r="80" spans="1:8" ht="157.5" x14ac:dyDescent="0.25">
      <c r="A80" s="179" t="s">
        <v>270</v>
      </c>
      <c r="B80" s="180">
        <v>904</v>
      </c>
      <c r="C80" s="163">
        <v>8</v>
      </c>
      <c r="D80" s="163">
        <v>1</v>
      </c>
      <c r="E80" s="140" t="s">
        <v>309</v>
      </c>
      <c r="F80" s="141" t="s">
        <v>187</v>
      </c>
      <c r="G80" s="159">
        <v>12245.465</v>
      </c>
      <c r="H80" s="159">
        <v>12107.434999999999</v>
      </c>
    </row>
    <row r="81" spans="1:8" ht="63" x14ac:dyDescent="0.25">
      <c r="A81" s="179" t="s">
        <v>208</v>
      </c>
      <c r="B81" s="180">
        <v>904</v>
      </c>
      <c r="C81" s="163">
        <v>8</v>
      </c>
      <c r="D81" s="163">
        <v>1</v>
      </c>
      <c r="E81" s="140" t="s">
        <v>309</v>
      </c>
      <c r="F81" s="141" t="s">
        <v>209</v>
      </c>
      <c r="G81" s="159">
        <v>12245.465</v>
      </c>
      <c r="H81" s="159">
        <v>12107.434999999999</v>
      </c>
    </row>
    <row r="82" spans="1:8" ht="30" customHeight="1" x14ac:dyDescent="0.25">
      <c r="A82" s="179" t="s">
        <v>319</v>
      </c>
      <c r="B82" s="180">
        <v>904</v>
      </c>
      <c r="C82" s="163">
        <v>8</v>
      </c>
      <c r="D82" s="163">
        <v>1</v>
      </c>
      <c r="E82" s="140" t="s">
        <v>320</v>
      </c>
      <c r="F82" s="141" t="s">
        <v>187</v>
      </c>
      <c r="G82" s="159">
        <v>240</v>
      </c>
      <c r="H82" s="159">
        <v>0</v>
      </c>
    </row>
    <row r="83" spans="1:8" x14ac:dyDescent="0.25">
      <c r="A83" s="179" t="s">
        <v>321</v>
      </c>
      <c r="B83" s="180">
        <v>904</v>
      </c>
      <c r="C83" s="163">
        <v>8</v>
      </c>
      <c r="D83" s="163">
        <v>1</v>
      </c>
      <c r="E83" s="140" t="s">
        <v>322</v>
      </c>
      <c r="F83" s="141" t="s">
        <v>187</v>
      </c>
      <c r="G83" s="159">
        <v>240</v>
      </c>
      <c r="H83" s="159">
        <v>0</v>
      </c>
    </row>
    <row r="84" spans="1:8" ht="31.5" x14ac:dyDescent="0.25">
      <c r="A84" s="179" t="s">
        <v>194</v>
      </c>
      <c r="B84" s="180">
        <v>904</v>
      </c>
      <c r="C84" s="163">
        <v>8</v>
      </c>
      <c r="D84" s="163">
        <v>1</v>
      </c>
      <c r="E84" s="140" t="s">
        <v>322</v>
      </c>
      <c r="F84" s="141" t="s">
        <v>195</v>
      </c>
      <c r="G84" s="159">
        <v>240</v>
      </c>
      <c r="H84" s="159">
        <v>0</v>
      </c>
    </row>
    <row r="85" spans="1:8" ht="47.25" x14ac:dyDescent="0.25">
      <c r="A85" s="179" t="s">
        <v>330</v>
      </c>
      <c r="B85" s="180">
        <v>904</v>
      </c>
      <c r="C85" s="163">
        <v>8</v>
      </c>
      <c r="D85" s="163">
        <v>1</v>
      </c>
      <c r="E85" s="140" t="s">
        <v>331</v>
      </c>
      <c r="F85" s="141" t="s">
        <v>187</v>
      </c>
      <c r="G85" s="159">
        <v>32</v>
      </c>
      <c r="H85" s="159">
        <v>0</v>
      </c>
    </row>
    <row r="86" spans="1:8" ht="47.25" x14ac:dyDescent="0.25">
      <c r="A86" s="179" t="s">
        <v>360</v>
      </c>
      <c r="B86" s="180">
        <v>904</v>
      </c>
      <c r="C86" s="163">
        <v>8</v>
      </c>
      <c r="D86" s="163">
        <v>1</v>
      </c>
      <c r="E86" s="140" t="s">
        <v>361</v>
      </c>
      <c r="F86" s="141" t="s">
        <v>187</v>
      </c>
      <c r="G86" s="159">
        <v>32</v>
      </c>
      <c r="H86" s="159">
        <v>0</v>
      </c>
    </row>
    <row r="87" spans="1:8" ht="47.25" x14ac:dyDescent="0.25">
      <c r="A87" s="179" t="s">
        <v>362</v>
      </c>
      <c r="B87" s="180">
        <v>904</v>
      </c>
      <c r="C87" s="163">
        <v>8</v>
      </c>
      <c r="D87" s="163">
        <v>1</v>
      </c>
      <c r="E87" s="140" t="s">
        <v>363</v>
      </c>
      <c r="F87" s="141" t="s">
        <v>187</v>
      </c>
      <c r="G87" s="159">
        <v>32</v>
      </c>
      <c r="H87" s="159">
        <v>0</v>
      </c>
    </row>
    <row r="88" spans="1:8" ht="63" x14ac:dyDescent="0.25">
      <c r="A88" s="179" t="s">
        <v>287</v>
      </c>
      <c r="B88" s="180">
        <v>904</v>
      </c>
      <c r="C88" s="163">
        <v>8</v>
      </c>
      <c r="D88" s="163">
        <v>1</v>
      </c>
      <c r="E88" s="140" t="s">
        <v>364</v>
      </c>
      <c r="F88" s="141" t="s">
        <v>187</v>
      </c>
      <c r="G88" s="159">
        <v>32</v>
      </c>
      <c r="H88" s="159">
        <v>0</v>
      </c>
    </row>
    <row r="89" spans="1:8" ht="31.5" x14ac:dyDescent="0.25">
      <c r="A89" s="179" t="s">
        <v>194</v>
      </c>
      <c r="B89" s="180">
        <v>904</v>
      </c>
      <c r="C89" s="163">
        <v>8</v>
      </c>
      <c r="D89" s="163">
        <v>1</v>
      </c>
      <c r="E89" s="140" t="s">
        <v>364</v>
      </c>
      <c r="F89" s="141" t="s">
        <v>195</v>
      </c>
      <c r="G89" s="159">
        <v>32</v>
      </c>
      <c r="H89" s="159">
        <v>0</v>
      </c>
    </row>
    <row r="90" spans="1:8" ht="29.25" customHeight="1" x14ac:dyDescent="0.25">
      <c r="A90" s="179" t="s">
        <v>618</v>
      </c>
      <c r="B90" s="180">
        <v>904</v>
      </c>
      <c r="C90" s="163">
        <v>8</v>
      </c>
      <c r="D90" s="163">
        <v>1</v>
      </c>
      <c r="E90" s="140" t="s">
        <v>619</v>
      </c>
      <c r="F90" s="141" t="s">
        <v>187</v>
      </c>
      <c r="G90" s="159">
        <v>140</v>
      </c>
      <c r="H90" s="159">
        <v>65</v>
      </c>
    </row>
    <row r="91" spans="1:8" ht="47.25" x14ac:dyDescent="0.25">
      <c r="A91" s="179" t="s">
        <v>620</v>
      </c>
      <c r="B91" s="180">
        <v>904</v>
      </c>
      <c r="C91" s="163">
        <v>8</v>
      </c>
      <c r="D91" s="163">
        <v>1</v>
      </c>
      <c r="E91" s="140" t="s">
        <v>621</v>
      </c>
      <c r="F91" s="141" t="s">
        <v>187</v>
      </c>
      <c r="G91" s="159">
        <v>140</v>
      </c>
      <c r="H91" s="159">
        <v>65</v>
      </c>
    </row>
    <row r="92" spans="1:8" ht="63" x14ac:dyDescent="0.25">
      <c r="A92" s="179" t="s">
        <v>622</v>
      </c>
      <c r="B92" s="180">
        <v>904</v>
      </c>
      <c r="C92" s="163">
        <v>8</v>
      </c>
      <c r="D92" s="163">
        <v>1</v>
      </c>
      <c r="E92" s="140" t="s">
        <v>623</v>
      </c>
      <c r="F92" s="141" t="s">
        <v>187</v>
      </c>
      <c r="G92" s="159">
        <v>140</v>
      </c>
      <c r="H92" s="159">
        <v>65</v>
      </c>
    </row>
    <row r="93" spans="1:8" ht="31.5" x14ac:dyDescent="0.25">
      <c r="A93" s="179" t="s">
        <v>624</v>
      </c>
      <c r="B93" s="180">
        <v>904</v>
      </c>
      <c r="C93" s="163">
        <v>8</v>
      </c>
      <c r="D93" s="163">
        <v>1</v>
      </c>
      <c r="E93" s="140" t="s">
        <v>625</v>
      </c>
      <c r="F93" s="141" t="s">
        <v>187</v>
      </c>
      <c r="G93" s="159">
        <v>140</v>
      </c>
      <c r="H93" s="159">
        <v>65</v>
      </c>
    </row>
    <row r="94" spans="1:8" ht="31.5" x14ac:dyDescent="0.25">
      <c r="A94" s="179" t="s">
        <v>194</v>
      </c>
      <c r="B94" s="180">
        <v>904</v>
      </c>
      <c r="C94" s="163">
        <v>8</v>
      </c>
      <c r="D94" s="163">
        <v>1</v>
      </c>
      <c r="E94" s="140" t="s">
        <v>625</v>
      </c>
      <c r="F94" s="141" t="s">
        <v>195</v>
      </c>
      <c r="G94" s="159">
        <v>140</v>
      </c>
      <c r="H94" s="159">
        <v>65</v>
      </c>
    </row>
    <row r="95" spans="1:8" x14ac:dyDescent="0.25">
      <c r="A95" s="179" t="s">
        <v>724</v>
      </c>
      <c r="B95" s="180">
        <v>904</v>
      </c>
      <c r="C95" s="163">
        <v>8</v>
      </c>
      <c r="D95" s="163">
        <v>4</v>
      </c>
      <c r="E95" s="140" t="s">
        <v>187</v>
      </c>
      <c r="F95" s="141" t="s">
        <v>187</v>
      </c>
      <c r="G95" s="159">
        <v>1867.202</v>
      </c>
      <c r="H95" s="159">
        <v>1838.202</v>
      </c>
    </row>
    <row r="96" spans="1:8" ht="31.5" x14ac:dyDescent="0.25">
      <c r="A96" s="179" t="s">
        <v>298</v>
      </c>
      <c r="B96" s="180">
        <v>904</v>
      </c>
      <c r="C96" s="163">
        <v>8</v>
      </c>
      <c r="D96" s="163">
        <v>4</v>
      </c>
      <c r="E96" s="140" t="s">
        <v>299</v>
      </c>
      <c r="F96" s="141" t="s">
        <v>187</v>
      </c>
      <c r="G96" s="159">
        <v>1867.202</v>
      </c>
      <c r="H96" s="159">
        <v>1838.202</v>
      </c>
    </row>
    <row r="97" spans="1:8" ht="31.5" x14ac:dyDescent="0.25">
      <c r="A97" s="179" t="s">
        <v>323</v>
      </c>
      <c r="B97" s="180">
        <v>904</v>
      </c>
      <c r="C97" s="163">
        <v>8</v>
      </c>
      <c r="D97" s="163">
        <v>4</v>
      </c>
      <c r="E97" s="140" t="s">
        <v>324</v>
      </c>
      <c r="F97" s="141" t="s">
        <v>187</v>
      </c>
      <c r="G97" s="159">
        <v>1867.202</v>
      </c>
      <c r="H97" s="159">
        <v>1838.202</v>
      </c>
    </row>
    <row r="98" spans="1:8" ht="31.5" x14ac:dyDescent="0.25">
      <c r="A98" s="179" t="s">
        <v>325</v>
      </c>
      <c r="B98" s="180">
        <v>904</v>
      </c>
      <c r="C98" s="163">
        <v>8</v>
      </c>
      <c r="D98" s="163">
        <v>4</v>
      </c>
      <c r="E98" s="140" t="s">
        <v>326</v>
      </c>
      <c r="F98" s="141" t="s">
        <v>187</v>
      </c>
      <c r="G98" s="159">
        <v>1867.202</v>
      </c>
      <c r="H98" s="159">
        <v>1838.202</v>
      </c>
    </row>
    <row r="99" spans="1:8" x14ac:dyDescent="0.25">
      <c r="A99" s="179" t="s">
        <v>327</v>
      </c>
      <c r="B99" s="180">
        <v>904</v>
      </c>
      <c r="C99" s="163">
        <v>8</v>
      </c>
      <c r="D99" s="163">
        <v>4</v>
      </c>
      <c r="E99" s="140" t="s">
        <v>328</v>
      </c>
      <c r="F99" s="141" t="s">
        <v>187</v>
      </c>
      <c r="G99" s="159">
        <v>0.9</v>
      </c>
      <c r="H99" s="159">
        <v>0.9</v>
      </c>
    </row>
    <row r="100" spans="1:8" ht="31.5" x14ac:dyDescent="0.25">
      <c r="A100" s="179" t="s">
        <v>194</v>
      </c>
      <c r="B100" s="180">
        <v>904</v>
      </c>
      <c r="C100" s="163">
        <v>8</v>
      </c>
      <c r="D100" s="163">
        <v>4</v>
      </c>
      <c r="E100" s="140" t="s">
        <v>328</v>
      </c>
      <c r="F100" s="141" t="s">
        <v>195</v>
      </c>
      <c r="G100" s="159">
        <v>0.9</v>
      </c>
      <c r="H100" s="159">
        <v>0.9</v>
      </c>
    </row>
    <row r="101" spans="1:8" ht="138" customHeight="1" x14ac:dyDescent="0.25">
      <c r="A101" s="179" t="s">
        <v>270</v>
      </c>
      <c r="B101" s="180">
        <v>904</v>
      </c>
      <c r="C101" s="163">
        <v>8</v>
      </c>
      <c r="D101" s="163">
        <v>4</v>
      </c>
      <c r="E101" s="140" t="s">
        <v>329</v>
      </c>
      <c r="F101" s="141" t="s">
        <v>187</v>
      </c>
      <c r="G101" s="159">
        <v>1866.3019999999999</v>
      </c>
      <c r="H101" s="159">
        <v>1837.3019999999999</v>
      </c>
    </row>
    <row r="102" spans="1:8" ht="63" x14ac:dyDescent="0.25">
      <c r="A102" s="179" t="s">
        <v>208</v>
      </c>
      <c r="B102" s="180">
        <v>904</v>
      </c>
      <c r="C102" s="163">
        <v>8</v>
      </c>
      <c r="D102" s="163">
        <v>4</v>
      </c>
      <c r="E102" s="140" t="s">
        <v>329</v>
      </c>
      <c r="F102" s="141" t="s">
        <v>209</v>
      </c>
      <c r="G102" s="159">
        <v>1866.3019999999999</v>
      </c>
      <c r="H102" s="159">
        <v>1837.3019999999999</v>
      </c>
    </row>
    <row r="103" spans="1:8" x14ac:dyDescent="0.25">
      <c r="A103" s="182" t="s">
        <v>801</v>
      </c>
      <c r="B103" s="183">
        <v>907</v>
      </c>
      <c r="C103" s="162">
        <v>0</v>
      </c>
      <c r="D103" s="162">
        <v>0</v>
      </c>
      <c r="E103" s="154" t="s">
        <v>187</v>
      </c>
      <c r="F103" s="155" t="s">
        <v>187</v>
      </c>
      <c r="G103" s="160">
        <v>1006371.99133</v>
      </c>
      <c r="H103" s="160">
        <v>966074.55955000001</v>
      </c>
    </row>
    <row r="104" spans="1:8" x14ac:dyDescent="0.25">
      <c r="A104" s="179" t="s">
        <v>787</v>
      </c>
      <c r="B104" s="180">
        <v>907</v>
      </c>
      <c r="C104" s="163">
        <v>7</v>
      </c>
      <c r="D104" s="163">
        <v>0</v>
      </c>
      <c r="E104" s="140" t="s">
        <v>187</v>
      </c>
      <c r="F104" s="141" t="s">
        <v>187</v>
      </c>
      <c r="G104" s="159">
        <v>991082.39133000001</v>
      </c>
      <c r="H104" s="159">
        <v>950784.95954999991</v>
      </c>
    </row>
    <row r="105" spans="1:8" x14ac:dyDescent="0.25">
      <c r="A105" s="179" t="s">
        <v>721</v>
      </c>
      <c r="B105" s="180">
        <v>907</v>
      </c>
      <c r="C105" s="163">
        <v>7</v>
      </c>
      <c r="D105" s="163">
        <v>1</v>
      </c>
      <c r="E105" s="140" t="s">
        <v>187</v>
      </c>
      <c r="F105" s="141" t="s">
        <v>187</v>
      </c>
      <c r="G105" s="159">
        <v>284708.049</v>
      </c>
      <c r="H105" s="159">
        <v>259929.99100000001</v>
      </c>
    </row>
    <row r="106" spans="1:8" ht="31.5" x14ac:dyDescent="0.25">
      <c r="A106" s="179" t="s">
        <v>185</v>
      </c>
      <c r="B106" s="180">
        <v>907</v>
      </c>
      <c r="C106" s="163">
        <v>7</v>
      </c>
      <c r="D106" s="163">
        <v>1</v>
      </c>
      <c r="E106" s="140" t="s">
        <v>186</v>
      </c>
      <c r="F106" s="141" t="s">
        <v>187</v>
      </c>
      <c r="G106" s="159">
        <v>284563.82400000002</v>
      </c>
      <c r="H106" s="159">
        <v>259909.99100000001</v>
      </c>
    </row>
    <row r="107" spans="1:8" ht="31.5" x14ac:dyDescent="0.25">
      <c r="A107" s="179" t="s">
        <v>188</v>
      </c>
      <c r="B107" s="180">
        <v>907</v>
      </c>
      <c r="C107" s="163">
        <v>7</v>
      </c>
      <c r="D107" s="163">
        <v>1</v>
      </c>
      <c r="E107" s="140" t="s">
        <v>189</v>
      </c>
      <c r="F107" s="141" t="s">
        <v>187</v>
      </c>
      <c r="G107" s="159">
        <v>284563.82400000002</v>
      </c>
      <c r="H107" s="159">
        <v>259909.99100000001</v>
      </c>
    </row>
    <row r="108" spans="1:8" ht="31.5" x14ac:dyDescent="0.25">
      <c r="A108" s="179" t="s">
        <v>190</v>
      </c>
      <c r="B108" s="180">
        <v>907</v>
      </c>
      <c r="C108" s="163">
        <v>7</v>
      </c>
      <c r="D108" s="163">
        <v>1</v>
      </c>
      <c r="E108" s="140" t="s">
        <v>191</v>
      </c>
      <c r="F108" s="141" t="s">
        <v>187</v>
      </c>
      <c r="G108" s="159">
        <v>284563.82400000002</v>
      </c>
      <c r="H108" s="159">
        <v>259909.99100000001</v>
      </c>
    </row>
    <row r="109" spans="1:8" ht="31.5" x14ac:dyDescent="0.25">
      <c r="A109" s="179" t="s">
        <v>192</v>
      </c>
      <c r="B109" s="180">
        <v>907</v>
      </c>
      <c r="C109" s="163">
        <v>7</v>
      </c>
      <c r="D109" s="163">
        <v>1</v>
      </c>
      <c r="E109" s="140" t="s">
        <v>193</v>
      </c>
      <c r="F109" s="141" t="s">
        <v>187</v>
      </c>
      <c r="G109" s="159">
        <v>999.46600000000001</v>
      </c>
      <c r="H109" s="159">
        <v>999.46600000000001</v>
      </c>
    </row>
    <row r="110" spans="1:8" ht="31.5" x14ac:dyDescent="0.25">
      <c r="A110" s="179" t="s">
        <v>194</v>
      </c>
      <c r="B110" s="180">
        <v>907</v>
      </c>
      <c r="C110" s="163">
        <v>7</v>
      </c>
      <c r="D110" s="163">
        <v>1</v>
      </c>
      <c r="E110" s="140" t="s">
        <v>193</v>
      </c>
      <c r="F110" s="141" t="s">
        <v>195</v>
      </c>
      <c r="G110" s="159">
        <v>999.46600000000001</v>
      </c>
      <c r="H110" s="159">
        <v>999.46600000000001</v>
      </c>
    </row>
    <row r="111" spans="1:8" x14ac:dyDescent="0.25">
      <c r="A111" s="179" t="s">
        <v>196</v>
      </c>
      <c r="B111" s="180">
        <v>907</v>
      </c>
      <c r="C111" s="163">
        <v>7</v>
      </c>
      <c r="D111" s="163">
        <v>1</v>
      </c>
      <c r="E111" s="140" t="s">
        <v>197</v>
      </c>
      <c r="F111" s="141" t="s">
        <v>187</v>
      </c>
      <c r="G111" s="159">
        <v>0</v>
      </c>
      <c r="H111" s="159">
        <v>0</v>
      </c>
    </row>
    <row r="112" spans="1:8" ht="31.5" x14ac:dyDescent="0.25">
      <c r="A112" s="179" t="s">
        <v>194</v>
      </c>
      <c r="B112" s="180">
        <v>907</v>
      </c>
      <c r="C112" s="163">
        <v>7</v>
      </c>
      <c r="D112" s="163">
        <v>1</v>
      </c>
      <c r="E112" s="140" t="s">
        <v>197</v>
      </c>
      <c r="F112" s="141" t="s">
        <v>195</v>
      </c>
      <c r="G112" s="159">
        <v>0</v>
      </c>
      <c r="H112" s="159">
        <v>0</v>
      </c>
    </row>
    <row r="113" spans="1:8" x14ac:dyDescent="0.25">
      <c r="A113" s="179" t="s">
        <v>198</v>
      </c>
      <c r="B113" s="180">
        <v>907</v>
      </c>
      <c r="C113" s="163">
        <v>7</v>
      </c>
      <c r="D113" s="163">
        <v>1</v>
      </c>
      <c r="E113" s="140" t="s">
        <v>199</v>
      </c>
      <c r="F113" s="141" t="s">
        <v>187</v>
      </c>
      <c r="G113" s="159">
        <v>60.322000000000003</v>
      </c>
      <c r="H113" s="159">
        <v>60.322000000000003</v>
      </c>
    </row>
    <row r="114" spans="1:8" ht="31.5" x14ac:dyDescent="0.25">
      <c r="A114" s="179" t="s">
        <v>194</v>
      </c>
      <c r="B114" s="180">
        <v>907</v>
      </c>
      <c r="C114" s="163">
        <v>7</v>
      </c>
      <c r="D114" s="163">
        <v>1</v>
      </c>
      <c r="E114" s="140" t="s">
        <v>199</v>
      </c>
      <c r="F114" s="141" t="s">
        <v>195</v>
      </c>
      <c r="G114" s="159">
        <v>60.322000000000003</v>
      </c>
      <c r="H114" s="159">
        <v>60.322000000000003</v>
      </c>
    </row>
    <row r="115" spans="1:8" x14ac:dyDescent="0.25">
      <c r="A115" s="179" t="s">
        <v>202</v>
      </c>
      <c r="B115" s="180">
        <v>907</v>
      </c>
      <c r="C115" s="163">
        <v>7</v>
      </c>
      <c r="D115" s="163">
        <v>1</v>
      </c>
      <c r="E115" s="140" t="s">
        <v>203</v>
      </c>
      <c r="F115" s="141" t="s">
        <v>187</v>
      </c>
      <c r="G115" s="159">
        <v>23890.436000000002</v>
      </c>
      <c r="H115" s="159">
        <v>28322.203000000001</v>
      </c>
    </row>
    <row r="116" spans="1:8" ht="31.5" x14ac:dyDescent="0.25">
      <c r="A116" s="179" t="s">
        <v>194</v>
      </c>
      <c r="B116" s="180">
        <v>907</v>
      </c>
      <c r="C116" s="163">
        <v>7</v>
      </c>
      <c r="D116" s="163">
        <v>1</v>
      </c>
      <c r="E116" s="140" t="s">
        <v>203</v>
      </c>
      <c r="F116" s="141" t="s">
        <v>195</v>
      </c>
      <c r="G116" s="159">
        <v>23227.348000000002</v>
      </c>
      <c r="H116" s="159">
        <v>27659.115000000002</v>
      </c>
    </row>
    <row r="117" spans="1:8" x14ac:dyDescent="0.25">
      <c r="A117" s="179" t="s">
        <v>204</v>
      </c>
      <c r="B117" s="180">
        <v>907</v>
      </c>
      <c r="C117" s="163">
        <v>7</v>
      </c>
      <c r="D117" s="163">
        <v>1</v>
      </c>
      <c r="E117" s="140" t="s">
        <v>203</v>
      </c>
      <c r="F117" s="141" t="s">
        <v>205</v>
      </c>
      <c r="G117" s="159">
        <v>663.08799999999997</v>
      </c>
      <c r="H117" s="159">
        <v>663.08799999999997</v>
      </c>
    </row>
    <row r="118" spans="1:8" ht="63" x14ac:dyDescent="0.25">
      <c r="A118" s="179" t="s">
        <v>206</v>
      </c>
      <c r="B118" s="180">
        <v>907</v>
      </c>
      <c r="C118" s="163">
        <v>7</v>
      </c>
      <c r="D118" s="163">
        <v>1</v>
      </c>
      <c r="E118" s="140" t="s">
        <v>207</v>
      </c>
      <c r="F118" s="141" t="s">
        <v>187</v>
      </c>
      <c r="G118" s="159">
        <v>228938</v>
      </c>
      <c r="H118" s="159">
        <v>228938</v>
      </c>
    </row>
    <row r="119" spans="1:8" ht="63" x14ac:dyDescent="0.25">
      <c r="A119" s="179" t="s">
        <v>208</v>
      </c>
      <c r="B119" s="180">
        <v>907</v>
      </c>
      <c r="C119" s="163">
        <v>7</v>
      </c>
      <c r="D119" s="163">
        <v>1</v>
      </c>
      <c r="E119" s="140" t="s">
        <v>207</v>
      </c>
      <c r="F119" s="141" t="s">
        <v>209</v>
      </c>
      <c r="G119" s="159">
        <v>227865.60000000001</v>
      </c>
      <c r="H119" s="159">
        <v>227865.60000000001</v>
      </c>
    </row>
    <row r="120" spans="1:8" ht="31.5" x14ac:dyDescent="0.25">
      <c r="A120" s="179" t="s">
        <v>194</v>
      </c>
      <c r="B120" s="180">
        <v>907</v>
      </c>
      <c r="C120" s="163">
        <v>7</v>
      </c>
      <c r="D120" s="163">
        <v>1</v>
      </c>
      <c r="E120" s="140" t="s">
        <v>207</v>
      </c>
      <c r="F120" s="141" t="s">
        <v>195</v>
      </c>
      <c r="G120" s="159">
        <v>1072.4000000000001</v>
      </c>
      <c r="H120" s="159">
        <v>1072.4000000000001</v>
      </c>
    </row>
    <row r="121" spans="1:8" ht="31.5" x14ac:dyDescent="0.25">
      <c r="A121" s="179" t="s">
        <v>210</v>
      </c>
      <c r="B121" s="180">
        <v>907</v>
      </c>
      <c r="C121" s="163">
        <v>7</v>
      </c>
      <c r="D121" s="163">
        <v>1</v>
      </c>
      <c r="E121" s="140" t="s">
        <v>211</v>
      </c>
      <c r="F121" s="141" t="s">
        <v>187</v>
      </c>
      <c r="G121" s="159">
        <v>30675.599999999999</v>
      </c>
      <c r="H121" s="159">
        <v>0</v>
      </c>
    </row>
    <row r="122" spans="1:8" ht="31.5" x14ac:dyDescent="0.25">
      <c r="A122" s="179" t="s">
        <v>194</v>
      </c>
      <c r="B122" s="180">
        <v>907</v>
      </c>
      <c r="C122" s="163">
        <v>7</v>
      </c>
      <c r="D122" s="163">
        <v>1</v>
      </c>
      <c r="E122" s="140" t="s">
        <v>211</v>
      </c>
      <c r="F122" s="141" t="s">
        <v>195</v>
      </c>
      <c r="G122" s="159">
        <v>30675.599999999999</v>
      </c>
      <c r="H122" s="159">
        <v>0</v>
      </c>
    </row>
    <row r="123" spans="1:8" ht="110.25" x14ac:dyDescent="0.25">
      <c r="A123" s="179" t="s">
        <v>212</v>
      </c>
      <c r="B123" s="180">
        <v>907</v>
      </c>
      <c r="C123" s="163">
        <v>7</v>
      </c>
      <c r="D123" s="163">
        <v>1</v>
      </c>
      <c r="E123" s="140" t="s">
        <v>213</v>
      </c>
      <c r="F123" s="141" t="s">
        <v>187</v>
      </c>
      <c r="G123" s="159">
        <v>0</v>
      </c>
      <c r="H123" s="159">
        <v>0</v>
      </c>
    </row>
    <row r="124" spans="1:8" ht="31.5" x14ac:dyDescent="0.25">
      <c r="A124" s="179" t="s">
        <v>194</v>
      </c>
      <c r="B124" s="180">
        <v>907</v>
      </c>
      <c r="C124" s="163">
        <v>7</v>
      </c>
      <c r="D124" s="163">
        <v>1</v>
      </c>
      <c r="E124" s="140" t="s">
        <v>213</v>
      </c>
      <c r="F124" s="141" t="s">
        <v>195</v>
      </c>
      <c r="G124" s="159">
        <v>0</v>
      </c>
      <c r="H124" s="159">
        <v>0</v>
      </c>
    </row>
    <row r="125" spans="1:8" ht="31.5" x14ac:dyDescent="0.25">
      <c r="A125" s="179" t="s">
        <v>214</v>
      </c>
      <c r="B125" s="180">
        <v>907</v>
      </c>
      <c r="C125" s="163">
        <v>7</v>
      </c>
      <c r="D125" s="163">
        <v>1</v>
      </c>
      <c r="E125" s="140" t="s">
        <v>215</v>
      </c>
      <c r="F125" s="141" t="s">
        <v>187</v>
      </c>
      <c r="G125" s="159">
        <v>0</v>
      </c>
      <c r="H125" s="159">
        <v>0</v>
      </c>
    </row>
    <row r="126" spans="1:8" ht="31.5" x14ac:dyDescent="0.25">
      <c r="A126" s="179" t="s">
        <v>194</v>
      </c>
      <c r="B126" s="180">
        <v>907</v>
      </c>
      <c r="C126" s="163">
        <v>7</v>
      </c>
      <c r="D126" s="163">
        <v>1</v>
      </c>
      <c r="E126" s="140" t="s">
        <v>215</v>
      </c>
      <c r="F126" s="141" t="s">
        <v>195</v>
      </c>
      <c r="G126" s="159">
        <v>0</v>
      </c>
      <c r="H126" s="159">
        <v>0</v>
      </c>
    </row>
    <row r="127" spans="1:8" ht="63" x14ac:dyDescent="0.25">
      <c r="A127" s="179" t="s">
        <v>216</v>
      </c>
      <c r="B127" s="180">
        <v>907</v>
      </c>
      <c r="C127" s="163">
        <v>7</v>
      </c>
      <c r="D127" s="163">
        <v>1</v>
      </c>
      <c r="E127" s="140" t="s">
        <v>217</v>
      </c>
      <c r="F127" s="141" t="s">
        <v>187</v>
      </c>
      <c r="G127" s="159">
        <v>0</v>
      </c>
      <c r="H127" s="159">
        <v>1590</v>
      </c>
    </row>
    <row r="128" spans="1:8" ht="31.5" x14ac:dyDescent="0.25">
      <c r="A128" s="179" t="s">
        <v>194</v>
      </c>
      <c r="B128" s="180">
        <v>907</v>
      </c>
      <c r="C128" s="163">
        <v>7</v>
      </c>
      <c r="D128" s="163">
        <v>1</v>
      </c>
      <c r="E128" s="140" t="s">
        <v>217</v>
      </c>
      <c r="F128" s="141" t="s">
        <v>195</v>
      </c>
      <c r="G128" s="159">
        <v>0</v>
      </c>
      <c r="H128" s="159">
        <v>1590</v>
      </c>
    </row>
    <row r="129" spans="1:8" ht="47.25" x14ac:dyDescent="0.25">
      <c r="A129" s="179" t="s">
        <v>330</v>
      </c>
      <c r="B129" s="180">
        <v>907</v>
      </c>
      <c r="C129" s="163">
        <v>7</v>
      </c>
      <c r="D129" s="163">
        <v>1</v>
      </c>
      <c r="E129" s="140" t="s">
        <v>331</v>
      </c>
      <c r="F129" s="141" t="s">
        <v>187</v>
      </c>
      <c r="G129" s="159">
        <v>144.22499999999999</v>
      </c>
      <c r="H129" s="159">
        <v>20</v>
      </c>
    </row>
    <row r="130" spans="1:8" ht="47.25" x14ac:dyDescent="0.25">
      <c r="A130" s="179" t="s">
        <v>360</v>
      </c>
      <c r="B130" s="180">
        <v>907</v>
      </c>
      <c r="C130" s="163">
        <v>7</v>
      </c>
      <c r="D130" s="163">
        <v>1</v>
      </c>
      <c r="E130" s="140" t="s">
        <v>361</v>
      </c>
      <c r="F130" s="141" t="s">
        <v>187</v>
      </c>
      <c r="G130" s="159">
        <v>144.22499999999999</v>
      </c>
      <c r="H130" s="159">
        <v>20</v>
      </c>
    </row>
    <row r="131" spans="1:8" ht="47.25" x14ac:dyDescent="0.25">
      <c r="A131" s="179" t="s">
        <v>362</v>
      </c>
      <c r="B131" s="180">
        <v>907</v>
      </c>
      <c r="C131" s="163">
        <v>7</v>
      </c>
      <c r="D131" s="163">
        <v>1</v>
      </c>
      <c r="E131" s="140" t="s">
        <v>363</v>
      </c>
      <c r="F131" s="141" t="s">
        <v>187</v>
      </c>
      <c r="G131" s="159">
        <v>144.22499999999999</v>
      </c>
      <c r="H131" s="159">
        <v>20</v>
      </c>
    </row>
    <row r="132" spans="1:8" ht="63" x14ac:dyDescent="0.25">
      <c r="A132" s="179" t="s">
        <v>287</v>
      </c>
      <c r="B132" s="180">
        <v>907</v>
      </c>
      <c r="C132" s="163">
        <v>7</v>
      </c>
      <c r="D132" s="163">
        <v>1</v>
      </c>
      <c r="E132" s="140" t="s">
        <v>364</v>
      </c>
      <c r="F132" s="141" t="s">
        <v>187</v>
      </c>
      <c r="G132" s="159">
        <v>144.22499999999999</v>
      </c>
      <c r="H132" s="159">
        <v>20</v>
      </c>
    </row>
    <row r="133" spans="1:8" ht="31.5" x14ac:dyDescent="0.25">
      <c r="A133" s="179" t="s">
        <v>194</v>
      </c>
      <c r="B133" s="180">
        <v>907</v>
      </c>
      <c r="C133" s="163">
        <v>7</v>
      </c>
      <c r="D133" s="163">
        <v>1</v>
      </c>
      <c r="E133" s="140" t="s">
        <v>364</v>
      </c>
      <c r="F133" s="141" t="s">
        <v>195</v>
      </c>
      <c r="G133" s="159">
        <v>144.22499999999999</v>
      </c>
      <c r="H133" s="159">
        <v>20</v>
      </c>
    </row>
    <row r="134" spans="1:8" x14ac:dyDescent="0.25">
      <c r="A134" s="179" t="s">
        <v>693</v>
      </c>
      <c r="B134" s="180">
        <v>907</v>
      </c>
      <c r="C134" s="163">
        <v>7</v>
      </c>
      <c r="D134" s="163">
        <v>2</v>
      </c>
      <c r="E134" s="140" t="s">
        <v>187</v>
      </c>
      <c r="F134" s="141" t="s">
        <v>187</v>
      </c>
      <c r="G134" s="159">
        <v>638700.04037000006</v>
      </c>
      <c r="H134" s="159">
        <v>621388.46254999994</v>
      </c>
    </row>
    <row r="135" spans="1:8" ht="31.5" x14ac:dyDescent="0.25">
      <c r="A135" s="179" t="s">
        <v>185</v>
      </c>
      <c r="B135" s="180">
        <v>907</v>
      </c>
      <c r="C135" s="163">
        <v>7</v>
      </c>
      <c r="D135" s="163">
        <v>2</v>
      </c>
      <c r="E135" s="140" t="s">
        <v>186</v>
      </c>
      <c r="F135" s="141" t="s">
        <v>187</v>
      </c>
      <c r="G135" s="159">
        <v>638615.78537000006</v>
      </c>
      <c r="H135" s="159">
        <v>620918.46254999994</v>
      </c>
    </row>
    <row r="136" spans="1:8" ht="31.5" x14ac:dyDescent="0.25">
      <c r="A136" s="179" t="s">
        <v>188</v>
      </c>
      <c r="B136" s="180">
        <v>907</v>
      </c>
      <c r="C136" s="163">
        <v>7</v>
      </c>
      <c r="D136" s="163">
        <v>2</v>
      </c>
      <c r="E136" s="140" t="s">
        <v>189</v>
      </c>
      <c r="F136" s="141" t="s">
        <v>187</v>
      </c>
      <c r="G136" s="159">
        <v>638606.78537000006</v>
      </c>
      <c r="H136" s="159">
        <v>620909.46254999994</v>
      </c>
    </row>
    <row r="137" spans="1:8" ht="31.5" x14ac:dyDescent="0.25">
      <c r="A137" s="179" t="s">
        <v>218</v>
      </c>
      <c r="B137" s="180">
        <v>907</v>
      </c>
      <c r="C137" s="163">
        <v>7</v>
      </c>
      <c r="D137" s="163">
        <v>2</v>
      </c>
      <c r="E137" s="140" t="s">
        <v>219</v>
      </c>
      <c r="F137" s="141" t="s">
        <v>187</v>
      </c>
      <c r="G137" s="159">
        <v>635111.08536999999</v>
      </c>
      <c r="H137" s="159">
        <v>620909.46254999994</v>
      </c>
    </row>
    <row r="138" spans="1:8" ht="31.5" x14ac:dyDescent="0.25">
      <c r="A138" s="179" t="s">
        <v>192</v>
      </c>
      <c r="B138" s="180">
        <v>907</v>
      </c>
      <c r="C138" s="163">
        <v>7</v>
      </c>
      <c r="D138" s="163">
        <v>2</v>
      </c>
      <c r="E138" s="140" t="s">
        <v>220</v>
      </c>
      <c r="F138" s="141" t="s">
        <v>187</v>
      </c>
      <c r="G138" s="159">
        <v>1439.54</v>
      </c>
      <c r="H138" s="159">
        <v>1439.54</v>
      </c>
    </row>
    <row r="139" spans="1:8" ht="31.5" x14ac:dyDescent="0.25">
      <c r="A139" s="179" t="s">
        <v>194</v>
      </c>
      <c r="B139" s="180">
        <v>907</v>
      </c>
      <c r="C139" s="163">
        <v>7</v>
      </c>
      <c r="D139" s="163">
        <v>2</v>
      </c>
      <c r="E139" s="140" t="s">
        <v>220</v>
      </c>
      <c r="F139" s="141" t="s">
        <v>195</v>
      </c>
      <c r="G139" s="159">
        <v>1439.54</v>
      </c>
      <c r="H139" s="159">
        <v>1439.54</v>
      </c>
    </row>
    <row r="140" spans="1:8" x14ac:dyDescent="0.25">
      <c r="A140" s="179" t="s">
        <v>196</v>
      </c>
      <c r="B140" s="180">
        <v>907</v>
      </c>
      <c r="C140" s="163">
        <v>7</v>
      </c>
      <c r="D140" s="163">
        <v>2</v>
      </c>
      <c r="E140" s="140" t="s">
        <v>221</v>
      </c>
      <c r="F140" s="141" t="s">
        <v>187</v>
      </c>
      <c r="G140" s="159">
        <v>1800</v>
      </c>
      <c r="H140" s="159">
        <v>1600</v>
      </c>
    </row>
    <row r="141" spans="1:8" ht="31.5" x14ac:dyDescent="0.25">
      <c r="A141" s="179" t="s">
        <v>194</v>
      </c>
      <c r="B141" s="180">
        <v>907</v>
      </c>
      <c r="C141" s="163">
        <v>7</v>
      </c>
      <c r="D141" s="163">
        <v>2</v>
      </c>
      <c r="E141" s="140" t="s">
        <v>221</v>
      </c>
      <c r="F141" s="141" t="s">
        <v>195</v>
      </c>
      <c r="G141" s="159">
        <v>1800</v>
      </c>
      <c r="H141" s="159">
        <v>1600</v>
      </c>
    </row>
    <row r="142" spans="1:8" x14ac:dyDescent="0.25">
      <c r="A142" s="179" t="s">
        <v>198</v>
      </c>
      <c r="B142" s="180">
        <v>907</v>
      </c>
      <c r="C142" s="163">
        <v>7</v>
      </c>
      <c r="D142" s="163">
        <v>2</v>
      </c>
      <c r="E142" s="140" t="s">
        <v>222</v>
      </c>
      <c r="F142" s="141" t="s">
        <v>187</v>
      </c>
      <c r="G142" s="159">
        <v>211.535</v>
      </c>
      <c r="H142" s="159">
        <v>211.535</v>
      </c>
    </row>
    <row r="143" spans="1:8" ht="31.5" x14ac:dyDescent="0.25">
      <c r="A143" s="179" t="s">
        <v>194</v>
      </c>
      <c r="B143" s="180">
        <v>907</v>
      </c>
      <c r="C143" s="163">
        <v>7</v>
      </c>
      <c r="D143" s="163">
        <v>2</v>
      </c>
      <c r="E143" s="140" t="s">
        <v>222</v>
      </c>
      <c r="F143" s="141" t="s">
        <v>195</v>
      </c>
      <c r="G143" s="159">
        <v>211.535</v>
      </c>
      <c r="H143" s="159">
        <v>211.535</v>
      </c>
    </row>
    <row r="144" spans="1:8" ht="31.5" x14ac:dyDescent="0.25">
      <c r="A144" s="179" t="s">
        <v>223</v>
      </c>
      <c r="B144" s="180">
        <v>907</v>
      </c>
      <c r="C144" s="163">
        <v>7</v>
      </c>
      <c r="D144" s="163">
        <v>2</v>
      </c>
      <c r="E144" s="140" t="s">
        <v>224</v>
      </c>
      <c r="F144" s="141" t="s">
        <v>187</v>
      </c>
      <c r="G144" s="159">
        <v>7095.0959999999995</v>
      </c>
      <c r="H144" s="159">
        <v>7046.2460000000001</v>
      </c>
    </row>
    <row r="145" spans="1:8" ht="31.5" x14ac:dyDescent="0.25">
      <c r="A145" s="179" t="s">
        <v>194</v>
      </c>
      <c r="B145" s="180">
        <v>907</v>
      </c>
      <c r="C145" s="163">
        <v>7</v>
      </c>
      <c r="D145" s="163">
        <v>2</v>
      </c>
      <c r="E145" s="140" t="s">
        <v>224</v>
      </c>
      <c r="F145" s="141" t="s">
        <v>195</v>
      </c>
      <c r="G145" s="159">
        <v>7086.5460000000003</v>
      </c>
      <c r="H145" s="159">
        <v>7040.5460000000003</v>
      </c>
    </row>
    <row r="146" spans="1:8" x14ac:dyDescent="0.25">
      <c r="A146" s="179" t="s">
        <v>204</v>
      </c>
      <c r="B146" s="180">
        <v>907</v>
      </c>
      <c r="C146" s="163">
        <v>7</v>
      </c>
      <c r="D146" s="163">
        <v>2</v>
      </c>
      <c r="E146" s="140" t="s">
        <v>224</v>
      </c>
      <c r="F146" s="141" t="s">
        <v>205</v>
      </c>
      <c r="G146" s="159">
        <v>8.5500000000000007</v>
      </c>
      <c r="H146" s="159">
        <v>5.7</v>
      </c>
    </row>
    <row r="147" spans="1:8" ht="31.5" x14ac:dyDescent="0.25">
      <c r="A147" s="179" t="s">
        <v>225</v>
      </c>
      <c r="B147" s="180">
        <v>907</v>
      </c>
      <c r="C147" s="163">
        <v>7</v>
      </c>
      <c r="D147" s="163">
        <v>2</v>
      </c>
      <c r="E147" s="140" t="s">
        <v>226</v>
      </c>
      <c r="F147" s="141" t="s">
        <v>187</v>
      </c>
      <c r="G147" s="159">
        <v>120</v>
      </c>
      <c r="H147" s="159">
        <v>120</v>
      </c>
    </row>
    <row r="148" spans="1:8" ht="63" x14ac:dyDescent="0.25">
      <c r="A148" s="179" t="s">
        <v>208</v>
      </c>
      <c r="B148" s="180">
        <v>907</v>
      </c>
      <c r="C148" s="163">
        <v>7</v>
      </c>
      <c r="D148" s="163">
        <v>2</v>
      </c>
      <c r="E148" s="140" t="s">
        <v>226</v>
      </c>
      <c r="F148" s="141" t="s">
        <v>209</v>
      </c>
      <c r="G148" s="159">
        <v>120</v>
      </c>
      <c r="H148" s="159">
        <v>120</v>
      </c>
    </row>
    <row r="149" spans="1:8" x14ac:dyDescent="0.25">
      <c r="A149" s="179" t="s">
        <v>227</v>
      </c>
      <c r="B149" s="180">
        <v>907</v>
      </c>
      <c r="C149" s="163">
        <v>7</v>
      </c>
      <c r="D149" s="163">
        <v>2</v>
      </c>
      <c r="E149" s="140" t="s">
        <v>228</v>
      </c>
      <c r="F149" s="141" t="s">
        <v>187</v>
      </c>
      <c r="G149" s="159">
        <v>15</v>
      </c>
      <c r="H149" s="159">
        <v>15</v>
      </c>
    </row>
    <row r="150" spans="1:8" ht="31.5" x14ac:dyDescent="0.25">
      <c r="A150" s="179" t="s">
        <v>194</v>
      </c>
      <c r="B150" s="180">
        <v>907</v>
      </c>
      <c r="C150" s="163">
        <v>7</v>
      </c>
      <c r="D150" s="163">
        <v>2</v>
      </c>
      <c r="E150" s="140" t="s">
        <v>228</v>
      </c>
      <c r="F150" s="141" t="s">
        <v>195</v>
      </c>
      <c r="G150" s="159">
        <v>15</v>
      </c>
      <c r="H150" s="159">
        <v>15</v>
      </c>
    </row>
    <row r="151" spans="1:8" x14ac:dyDescent="0.25">
      <c r="A151" s="179" t="s">
        <v>229</v>
      </c>
      <c r="B151" s="180">
        <v>907</v>
      </c>
      <c r="C151" s="163">
        <v>7</v>
      </c>
      <c r="D151" s="163">
        <v>2</v>
      </c>
      <c r="E151" s="140" t="s">
        <v>230</v>
      </c>
      <c r="F151" s="141" t="s">
        <v>187</v>
      </c>
      <c r="G151" s="159">
        <v>102.05500000000001</v>
      </c>
      <c r="H151" s="159">
        <v>102.05500000000001</v>
      </c>
    </row>
    <row r="152" spans="1:8" ht="31.5" x14ac:dyDescent="0.25">
      <c r="A152" s="179" t="s">
        <v>194</v>
      </c>
      <c r="B152" s="180">
        <v>907</v>
      </c>
      <c r="C152" s="163">
        <v>7</v>
      </c>
      <c r="D152" s="163">
        <v>2</v>
      </c>
      <c r="E152" s="140" t="s">
        <v>230</v>
      </c>
      <c r="F152" s="141" t="s">
        <v>195</v>
      </c>
      <c r="G152" s="159">
        <v>102.05500000000001</v>
      </c>
      <c r="H152" s="159">
        <v>102.05500000000001</v>
      </c>
    </row>
    <row r="153" spans="1:8" x14ac:dyDescent="0.25">
      <c r="A153" s="179" t="s">
        <v>202</v>
      </c>
      <c r="B153" s="180">
        <v>907</v>
      </c>
      <c r="C153" s="163">
        <v>7</v>
      </c>
      <c r="D153" s="163">
        <v>2</v>
      </c>
      <c r="E153" s="140" t="s">
        <v>232</v>
      </c>
      <c r="F153" s="141" t="s">
        <v>187</v>
      </c>
      <c r="G153" s="159">
        <v>11022.79437</v>
      </c>
      <c r="H153" s="159">
        <v>28452.686550000002</v>
      </c>
    </row>
    <row r="154" spans="1:8" ht="31.5" x14ac:dyDescent="0.25">
      <c r="A154" s="179" t="s">
        <v>194</v>
      </c>
      <c r="B154" s="180">
        <v>907</v>
      </c>
      <c r="C154" s="163">
        <v>7</v>
      </c>
      <c r="D154" s="163">
        <v>2</v>
      </c>
      <c r="E154" s="140" t="s">
        <v>232</v>
      </c>
      <c r="F154" s="141" t="s">
        <v>195</v>
      </c>
      <c r="G154" s="159">
        <v>9570.0813300000009</v>
      </c>
      <c r="H154" s="159">
        <v>27005.56755</v>
      </c>
    </row>
    <row r="155" spans="1:8" x14ac:dyDescent="0.25">
      <c r="A155" s="179" t="s">
        <v>204</v>
      </c>
      <c r="B155" s="180">
        <v>907</v>
      </c>
      <c r="C155" s="163">
        <v>7</v>
      </c>
      <c r="D155" s="163">
        <v>2</v>
      </c>
      <c r="E155" s="140" t="s">
        <v>232</v>
      </c>
      <c r="F155" s="141" t="s">
        <v>205</v>
      </c>
      <c r="G155" s="159">
        <v>1452.7130400000001</v>
      </c>
      <c r="H155" s="159">
        <v>1447.1189999999999</v>
      </c>
    </row>
    <row r="156" spans="1:8" ht="94.5" x14ac:dyDescent="0.25">
      <c r="A156" s="179" t="s">
        <v>233</v>
      </c>
      <c r="B156" s="180">
        <v>907</v>
      </c>
      <c r="C156" s="163">
        <v>7</v>
      </c>
      <c r="D156" s="163">
        <v>2</v>
      </c>
      <c r="E156" s="140" t="s">
        <v>234</v>
      </c>
      <c r="F156" s="141" t="s">
        <v>187</v>
      </c>
      <c r="G156" s="159">
        <v>0</v>
      </c>
      <c r="H156" s="159">
        <v>0</v>
      </c>
    </row>
    <row r="157" spans="1:8" ht="31.5" x14ac:dyDescent="0.25">
      <c r="A157" s="179" t="s">
        <v>194</v>
      </c>
      <c r="B157" s="180">
        <v>907</v>
      </c>
      <c r="C157" s="163">
        <v>7</v>
      </c>
      <c r="D157" s="163">
        <v>2</v>
      </c>
      <c r="E157" s="140" t="s">
        <v>234</v>
      </c>
      <c r="F157" s="141" t="s">
        <v>195</v>
      </c>
      <c r="G157" s="159">
        <v>0</v>
      </c>
      <c r="H157" s="159">
        <v>0</v>
      </c>
    </row>
    <row r="158" spans="1:8" ht="47.25" x14ac:dyDescent="0.25">
      <c r="A158" s="179" t="s">
        <v>235</v>
      </c>
      <c r="B158" s="180">
        <v>907</v>
      </c>
      <c r="C158" s="163">
        <v>7</v>
      </c>
      <c r="D158" s="163">
        <v>2</v>
      </c>
      <c r="E158" s="140" t="s">
        <v>236</v>
      </c>
      <c r="F158" s="141" t="s">
        <v>187</v>
      </c>
      <c r="G158" s="159">
        <v>40609</v>
      </c>
      <c r="H158" s="159">
        <v>40585.699999999997</v>
      </c>
    </row>
    <row r="159" spans="1:8" ht="63" x14ac:dyDescent="0.25">
      <c r="A159" s="179" t="s">
        <v>208</v>
      </c>
      <c r="B159" s="180">
        <v>907</v>
      </c>
      <c r="C159" s="163">
        <v>7</v>
      </c>
      <c r="D159" s="163">
        <v>2</v>
      </c>
      <c r="E159" s="140" t="s">
        <v>236</v>
      </c>
      <c r="F159" s="141" t="s">
        <v>209</v>
      </c>
      <c r="G159" s="159">
        <v>40609</v>
      </c>
      <c r="H159" s="159">
        <v>40585.699999999997</v>
      </c>
    </row>
    <row r="160" spans="1:8" ht="94.5" x14ac:dyDescent="0.25">
      <c r="A160" s="179" t="s">
        <v>237</v>
      </c>
      <c r="B160" s="180">
        <v>907</v>
      </c>
      <c r="C160" s="163">
        <v>7</v>
      </c>
      <c r="D160" s="163">
        <v>2</v>
      </c>
      <c r="E160" s="140" t="s">
        <v>238</v>
      </c>
      <c r="F160" s="141" t="s">
        <v>187</v>
      </c>
      <c r="G160" s="159">
        <v>478681.1</v>
      </c>
      <c r="H160" s="159">
        <v>478681.1</v>
      </c>
    </row>
    <row r="161" spans="1:8" ht="63" x14ac:dyDescent="0.25">
      <c r="A161" s="179" t="s">
        <v>208</v>
      </c>
      <c r="B161" s="180">
        <v>907</v>
      </c>
      <c r="C161" s="163">
        <v>7</v>
      </c>
      <c r="D161" s="163">
        <v>2</v>
      </c>
      <c r="E161" s="140" t="s">
        <v>238</v>
      </c>
      <c r="F161" s="141" t="s">
        <v>209</v>
      </c>
      <c r="G161" s="159">
        <v>471077.9</v>
      </c>
      <c r="H161" s="159">
        <v>471077.9</v>
      </c>
    </row>
    <row r="162" spans="1:8" ht="31.5" x14ac:dyDescent="0.25">
      <c r="A162" s="179" t="s">
        <v>194</v>
      </c>
      <c r="B162" s="180">
        <v>907</v>
      </c>
      <c r="C162" s="163">
        <v>7</v>
      </c>
      <c r="D162" s="163">
        <v>2</v>
      </c>
      <c r="E162" s="140" t="s">
        <v>238</v>
      </c>
      <c r="F162" s="141" t="s">
        <v>195</v>
      </c>
      <c r="G162" s="159">
        <v>7603.2</v>
      </c>
      <c r="H162" s="159">
        <v>7603.2</v>
      </c>
    </row>
    <row r="163" spans="1:8" ht="47.25" x14ac:dyDescent="0.25">
      <c r="A163" s="179" t="s">
        <v>241</v>
      </c>
      <c r="B163" s="180">
        <v>907</v>
      </c>
      <c r="C163" s="163">
        <v>7</v>
      </c>
      <c r="D163" s="163">
        <v>2</v>
      </c>
      <c r="E163" s="140" t="s">
        <v>242</v>
      </c>
      <c r="F163" s="141" t="s">
        <v>187</v>
      </c>
      <c r="G163" s="159">
        <v>439.6</v>
      </c>
      <c r="H163" s="159">
        <v>439.6</v>
      </c>
    </row>
    <row r="164" spans="1:8" ht="31.5" x14ac:dyDescent="0.25">
      <c r="A164" s="179" t="s">
        <v>194</v>
      </c>
      <c r="B164" s="180">
        <v>907</v>
      </c>
      <c r="C164" s="163">
        <v>7</v>
      </c>
      <c r="D164" s="163">
        <v>2</v>
      </c>
      <c r="E164" s="140" t="s">
        <v>242</v>
      </c>
      <c r="F164" s="141" t="s">
        <v>195</v>
      </c>
      <c r="G164" s="159">
        <v>326.25200000000001</v>
      </c>
      <c r="H164" s="159">
        <v>326.25200000000001</v>
      </c>
    </row>
    <row r="165" spans="1:8" x14ac:dyDescent="0.25">
      <c r="A165" s="179" t="s">
        <v>243</v>
      </c>
      <c r="B165" s="180">
        <v>907</v>
      </c>
      <c r="C165" s="163">
        <v>7</v>
      </c>
      <c r="D165" s="163">
        <v>2</v>
      </c>
      <c r="E165" s="140" t="s">
        <v>242</v>
      </c>
      <c r="F165" s="141" t="s">
        <v>244</v>
      </c>
      <c r="G165" s="159">
        <v>113.348</v>
      </c>
      <c r="H165" s="159">
        <v>113.348</v>
      </c>
    </row>
    <row r="166" spans="1:8" ht="47.25" x14ac:dyDescent="0.25">
      <c r="A166" s="179" t="s">
        <v>245</v>
      </c>
      <c r="B166" s="180">
        <v>907</v>
      </c>
      <c r="C166" s="163">
        <v>7</v>
      </c>
      <c r="D166" s="163">
        <v>2</v>
      </c>
      <c r="E166" s="140" t="s">
        <v>246</v>
      </c>
      <c r="F166" s="141" t="s">
        <v>187</v>
      </c>
      <c r="G166" s="159">
        <v>28368.1</v>
      </c>
      <c r="H166" s="159">
        <v>29189.200000000001</v>
      </c>
    </row>
    <row r="167" spans="1:8" ht="31.5" x14ac:dyDescent="0.25">
      <c r="A167" s="179" t="s">
        <v>194</v>
      </c>
      <c r="B167" s="180">
        <v>907</v>
      </c>
      <c r="C167" s="163">
        <v>7</v>
      </c>
      <c r="D167" s="163">
        <v>2</v>
      </c>
      <c r="E167" s="140" t="s">
        <v>246</v>
      </c>
      <c r="F167" s="141" t="s">
        <v>195</v>
      </c>
      <c r="G167" s="159">
        <v>28368.1</v>
      </c>
      <c r="H167" s="159">
        <v>29189.200000000001</v>
      </c>
    </row>
    <row r="168" spans="1:8" ht="31.5" x14ac:dyDescent="0.25">
      <c r="A168" s="179" t="s">
        <v>247</v>
      </c>
      <c r="B168" s="180">
        <v>907</v>
      </c>
      <c r="C168" s="163">
        <v>7</v>
      </c>
      <c r="D168" s="163">
        <v>2</v>
      </c>
      <c r="E168" s="140" t="s">
        <v>248</v>
      </c>
      <c r="F168" s="141" t="s">
        <v>187</v>
      </c>
      <c r="G168" s="159">
        <v>37753.618000000002</v>
      </c>
      <c r="H168" s="159">
        <v>0</v>
      </c>
    </row>
    <row r="169" spans="1:8" ht="31.5" x14ac:dyDescent="0.25">
      <c r="A169" s="179" t="s">
        <v>194</v>
      </c>
      <c r="B169" s="180">
        <v>907</v>
      </c>
      <c r="C169" s="163">
        <v>7</v>
      </c>
      <c r="D169" s="163">
        <v>2</v>
      </c>
      <c r="E169" s="140" t="s">
        <v>248</v>
      </c>
      <c r="F169" s="141" t="s">
        <v>195</v>
      </c>
      <c r="G169" s="159">
        <v>37753.618000000002</v>
      </c>
      <c r="H169" s="159">
        <v>0</v>
      </c>
    </row>
    <row r="170" spans="1:8" ht="31.5" x14ac:dyDescent="0.25">
      <c r="A170" s="179" t="s">
        <v>210</v>
      </c>
      <c r="B170" s="180">
        <v>907</v>
      </c>
      <c r="C170" s="163">
        <v>7</v>
      </c>
      <c r="D170" s="163">
        <v>2</v>
      </c>
      <c r="E170" s="140" t="s">
        <v>249</v>
      </c>
      <c r="F170" s="141" t="s">
        <v>187</v>
      </c>
      <c r="G170" s="159">
        <v>7214.4470000000001</v>
      </c>
      <c r="H170" s="159">
        <v>8200</v>
      </c>
    </row>
    <row r="171" spans="1:8" ht="31.5" x14ac:dyDescent="0.25">
      <c r="A171" s="179" t="s">
        <v>194</v>
      </c>
      <c r="B171" s="180">
        <v>907</v>
      </c>
      <c r="C171" s="163">
        <v>7</v>
      </c>
      <c r="D171" s="163">
        <v>2</v>
      </c>
      <c r="E171" s="140" t="s">
        <v>249</v>
      </c>
      <c r="F171" s="141" t="s">
        <v>195</v>
      </c>
      <c r="G171" s="159">
        <v>7214.4470000000001</v>
      </c>
      <c r="H171" s="159">
        <v>8200</v>
      </c>
    </row>
    <row r="172" spans="1:8" ht="110.25" x14ac:dyDescent="0.25">
      <c r="A172" s="179" t="s">
        <v>212</v>
      </c>
      <c r="B172" s="180">
        <v>907</v>
      </c>
      <c r="C172" s="163">
        <v>7</v>
      </c>
      <c r="D172" s="163">
        <v>2</v>
      </c>
      <c r="E172" s="140" t="s">
        <v>250</v>
      </c>
      <c r="F172" s="141" t="s">
        <v>187</v>
      </c>
      <c r="G172" s="159">
        <v>0</v>
      </c>
      <c r="H172" s="159">
        <v>0</v>
      </c>
    </row>
    <row r="173" spans="1:8" ht="31.5" x14ac:dyDescent="0.25">
      <c r="A173" s="179" t="s">
        <v>194</v>
      </c>
      <c r="B173" s="180">
        <v>907</v>
      </c>
      <c r="C173" s="163">
        <v>7</v>
      </c>
      <c r="D173" s="163">
        <v>2</v>
      </c>
      <c r="E173" s="140" t="s">
        <v>250</v>
      </c>
      <c r="F173" s="141" t="s">
        <v>195</v>
      </c>
      <c r="G173" s="159">
        <v>0</v>
      </c>
      <c r="H173" s="159">
        <v>0</v>
      </c>
    </row>
    <row r="174" spans="1:8" ht="31.5" x14ac:dyDescent="0.25">
      <c r="A174" s="179" t="s">
        <v>214</v>
      </c>
      <c r="B174" s="180">
        <v>907</v>
      </c>
      <c r="C174" s="163">
        <v>7</v>
      </c>
      <c r="D174" s="163">
        <v>2</v>
      </c>
      <c r="E174" s="140" t="s">
        <v>251</v>
      </c>
      <c r="F174" s="141" t="s">
        <v>187</v>
      </c>
      <c r="G174" s="159">
        <v>0</v>
      </c>
      <c r="H174" s="159">
        <v>0</v>
      </c>
    </row>
    <row r="175" spans="1:8" ht="31.5" x14ac:dyDescent="0.25">
      <c r="A175" s="179" t="s">
        <v>194</v>
      </c>
      <c r="B175" s="180">
        <v>907</v>
      </c>
      <c r="C175" s="163">
        <v>7</v>
      </c>
      <c r="D175" s="163">
        <v>2</v>
      </c>
      <c r="E175" s="140" t="s">
        <v>251</v>
      </c>
      <c r="F175" s="141" t="s">
        <v>195</v>
      </c>
      <c r="G175" s="159">
        <v>0</v>
      </c>
      <c r="H175" s="159">
        <v>0</v>
      </c>
    </row>
    <row r="176" spans="1:8" ht="47.25" x14ac:dyDescent="0.25">
      <c r="A176" s="179" t="s">
        <v>252</v>
      </c>
      <c r="B176" s="180">
        <v>907</v>
      </c>
      <c r="C176" s="163">
        <v>7</v>
      </c>
      <c r="D176" s="163">
        <v>2</v>
      </c>
      <c r="E176" s="140" t="s">
        <v>253</v>
      </c>
      <c r="F176" s="141" t="s">
        <v>187</v>
      </c>
      <c r="G176" s="159">
        <v>5000</v>
      </c>
      <c r="H176" s="159">
        <v>2800</v>
      </c>
    </row>
    <row r="177" spans="1:8" ht="31.5" x14ac:dyDescent="0.25">
      <c r="A177" s="179" t="s">
        <v>194</v>
      </c>
      <c r="B177" s="180">
        <v>907</v>
      </c>
      <c r="C177" s="163">
        <v>7</v>
      </c>
      <c r="D177" s="163">
        <v>2</v>
      </c>
      <c r="E177" s="140" t="s">
        <v>253</v>
      </c>
      <c r="F177" s="141" t="s">
        <v>195</v>
      </c>
      <c r="G177" s="159">
        <v>5000</v>
      </c>
      <c r="H177" s="159">
        <v>2800</v>
      </c>
    </row>
    <row r="178" spans="1:8" ht="94.5" x14ac:dyDescent="0.25">
      <c r="A178" s="179" t="s">
        <v>254</v>
      </c>
      <c r="B178" s="180">
        <v>907</v>
      </c>
      <c r="C178" s="163">
        <v>7</v>
      </c>
      <c r="D178" s="163">
        <v>2</v>
      </c>
      <c r="E178" s="140" t="s">
        <v>255</v>
      </c>
      <c r="F178" s="141" t="s">
        <v>187</v>
      </c>
      <c r="G178" s="159">
        <v>0</v>
      </c>
      <c r="H178" s="159">
        <v>0</v>
      </c>
    </row>
    <row r="179" spans="1:8" ht="31.5" x14ac:dyDescent="0.25">
      <c r="A179" s="179" t="s">
        <v>194</v>
      </c>
      <c r="B179" s="180">
        <v>907</v>
      </c>
      <c r="C179" s="163">
        <v>7</v>
      </c>
      <c r="D179" s="163">
        <v>2</v>
      </c>
      <c r="E179" s="140" t="s">
        <v>255</v>
      </c>
      <c r="F179" s="141" t="s">
        <v>195</v>
      </c>
      <c r="G179" s="159">
        <v>0</v>
      </c>
      <c r="H179" s="159">
        <v>0</v>
      </c>
    </row>
    <row r="180" spans="1:8" ht="47.25" x14ac:dyDescent="0.25">
      <c r="A180" s="179" t="s">
        <v>256</v>
      </c>
      <c r="B180" s="180">
        <v>907</v>
      </c>
      <c r="C180" s="163">
        <v>7</v>
      </c>
      <c r="D180" s="163">
        <v>2</v>
      </c>
      <c r="E180" s="140" t="s">
        <v>257</v>
      </c>
      <c r="F180" s="141" t="s">
        <v>187</v>
      </c>
      <c r="G180" s="159">
        <v>0</v>
      </c>
      <c r="H180" s="159">
        <v>0</v>
      </c>
    </row>
    <row r="181" spans="1:8" ht="31.5" x14ac:dyDescent="0.25">
      <c r="A181" s="179" t="s">
        <v>194</v>
      </c>
      <c r="B181" s="180">
        <v>907</v>
      </c>
      <c r="C181" s="163">
        <v>7</v>
      </c>
      <c r="D181" s="163">
        <v>2</v>
      </c>
      <c r="E181" s="140" t="s">
        <v>257</v>
      </c>
      <c r="F181" s="141" t="s">
        <v>195</v>
      </c>
      <c r="G181" s="159">
        <v>0</v>
      </c>
      <c r="H181" s="159">
        <v>0</v>
      </c>
    </row>
    <row r="182" spans="1:8" ht="63" x14ac:dyDescent="0.25">
      <c r="A182" s="179" t="s">
        <v>216</v>
      </c>
      <c r="B182" s="180">
        <v>907</v>
      </c>
      <c r="C182" s="163">
        <v>7</v>
      </c>
      <c r="D182" s="163">
        <v>2</v>
      </c>
      <c r="E182" s="140" t="s">
        <v>258</v>
      </c>
      <c r="F182" s="141" t="s">
        <v>187</v>
      </c>
      <c r="G182" s="159">
        <v>0</v>
      </c>
      <c r="H182" s="159">
        <v>7420</v>
      </c>
    </row>
    <row r="183" spans="1:8" ht="31.5" x14ac:dyDescent="0.25">
      <c r="A183" s="179" t="s">
        <v>194</v>
      </c>
      <c r="B183" s="180">
        <v>907</v>
      </c>
      <c r="C183" s="163">
        <v>7</v>
      </c>
      <c r="D183" s="163">
        <v>2</v>
      </c>
      <c r="E183" s="140" t="s">
        <v>258</v>
      </c>
      <c r="F183" s="141" t="s">
        <v>195</v>
      </c>
      <c r="G183" s="159">
        <v>0</v>
      </c>
      <c r="H183" s="159">
        <v>7420</v>
      </c>
    </row>
    <row r="184" spans="1:8" ht="47.25" x14ac:dyDescent="0.25">
      <c r="A184" s="179" t="s">
        <v>259</v>
      </c>
      <c r="B184" s="180">
        <v>907</v>
      </c>
      <c r="C184" s="163">
        <v>7</v>
      </c>
      <c r="D184" s="163">
        <v>2</v>
      </c>
      <c r="E184" s="140" t="s">
        <v>260</v>
      </c>
      <c r="F184" s="141" t="s">
        <v>187</v>
      </c>
      <c r="G184" s="159">
        <v>3361.1</v>
      </c>
      <c r="H184" s="159">
        <v>3361.1</v>
      </c>
    </row>
    <row r="185" spans="1:8" ht="31.5" x14ac:dyDescent="0.25">
      <c r="A185" s="179" t="s">
        <v>194</v>
      </c>
      <c r="B185" s="180">
        <v>907</v>
      </c>
      <c r="C185" s="163">
        <v>7</v>
      </c>
      <c r="D185" s="163">
        <v>2</v>
      </c>
      <c r="E185" s="140" t="s">
        <v>260</v>
      </c>
      <c r="F185" s="141" t="s">
        <v>195</v>
      </c>
      <c r="G185" s="159">
        <v>3361.1</v>
      </c>
      <c r="H185" s="159">
        <v>3361.1</v>
      </c>
    </row>
    <row r="186" spans="1:8" ht="47.25" customHeight="1" x14ac:dyDescent="0.25">
      <c r="A186" s="179" t="s">
        <v>261</v>
      </c>
      <c r="B186" s="180">
        <v>907</v>
      </c>
      <c r="C186" s="163">
        <v>7</v>
      </c>
      <c r="D186" s="163">
        <v>2</v>
      </c>
      <c r="E186" s="140" t="s">
        <v>262</v>
      </c>
      <c r="F186" s="141" t="s">
        <v>187</v>
      </c>
      <c r="G186" s="159">
        <v>11878.1</v>
      </c>
      <c r="H186" s="159">
        <v>11245.7</v>
      </c>
    </row>
    <row r="187" spans="1:8" ht="31.5" x14ac:dyDescent="0.25">
      <c r="A187" s="179" t="s">
        <v>194</v>
      </c>
      <c r="B187" s="180">
        <v>907</v>
      </c>
      <c r="C187" s="163">
        <v>7</v>
      </c>
      <c r="D187" s="163">
        <v>2</v>
      </c>
      <c r="E187" s="140" t="s">
        <v>262</v>
      </c>
      <c r="F187" s="141" t="s">
        <v>195</v>
      </c>
      <c r="G187" s="159">
        <v>11558.95</v>
      </c>
      <c r="H187" s="159">
        <v>10926.55</v>
      </c>
    </row>
    <row r="188" spans="1:8" x14ac:dyDescent="0.25">
      <c r="A188" s="179" t="s">
        <v>243</v>
      </c>
      <c r="B188" s="180">
        <v>907</v>
      </c>
      <c r="C188" s="163">
        <v>7</v>
      </c>
      <c r="D188" s="163">
        <v>2</v>
      </c>
      <c r="E188" s="140" t="s">
        <v>262</v>
      </c>
      <c r="F188" s="141" t="s">
        <v>244</v>
      </c>
      <c r="G188" s="159">
        <v>319.14999999999998</v>
      </c>
      <c r="H188" s="159">
        <v>319.14999999999998</v>
      </c>
    </row>
    <row r="189" spans="1:8" x14ac:dyDescent="0.25">
      <c r="A189" s="179" t="s">
        <v>272</v>
      </c>
      <c r="B189" s="180">
        <v>907</v>
      </c>
      <c r="C189" s="163">
        <v>7</v>
      </c>
      <c r="D189" s="163">
        <v>2</v>
      </c>
      <c r="E189" s="140" t="s">
        <v>273</v>
      </c>
      <c r="F189" s="141" t="s">
        <v>187</v>
      </c>
      <c r="G189" s="159">
        <v>3495.7</v>
      </c>
      <c r="H189" s="159">
        <v>0</v>
      </c>
    </row>
    <row r="190" spans="1:8" ht="47.25" x14ac:dyDescent="0.25">
      <c r="A190" s="179" t="s">
        <v>274</v>
      </c>
      <c r="B190" s="180">
        <v>907</v>
      </c>
      <c r="C190" s="163">
        <v>7</v>
      </c>
      <c r="D190" s="163">
        <v>2</v>
      </c>
      <c r="E190" s="140" t="s">
        <v>275</v>
      </c>
      <c r="F190" s="141" t="s">
        <v>187</v>
      </c>
      <c r="G190" s="159">
        <v>3495.7</v>
      </c>
      <c r="H190" s="159">
        <v>0</v>
      </c>
    </row>
    <row r="191" spans="1:8" ht="31.5" x14ac:dyDescent="0.25">
      <c r="A191" s="179" t="s">
        <v>194</v>
      </c>
      <c r="B191" s="180">
        <v>907</v>
      </c>
      <c r="C191" s="163">
        <v>7</v>
      </c>
      <c r="D191" s="163">
        <v>2</v>
      </c>
      <c r="E191" s="140" t="s">
        <v>275</v>
      </c>
      <c r="F191" s="141" t="s">
        <v>195</v>
      </c>
      <c r="G191" s="159">
        <v>3495.7</v>
      </c>
      <c r="H191" s="159">
        <v>0</v>
      </c>
    </row>
    <row r="192" spans="1:8" ht="31.5" x14ac:dyDescent="0.25">
      <c r="A192" s="179" t="s">
        <v>276</v>
      </c>
      <c r="B192" s="180">
        <v>907</v>
      </c>
      <c r="C192" s="163">
        <v>7</v>
      </c>
      <c r="D192" s="163">
        <v>2</v>
      </c>
      <c r="E192" s="140" t="s">
        <v>277</v>
      </c>
      <c r="F192" s="141" t="s">
        <v>187</v>
      </c>
      <c r="G192" s="159">
        <v>9</v>
      </c>
      <c r="H192" s="159">
        <v>9</v>
      </c>
    </row>
    <row r="193" spans="1:8" ht="47.25" x14ac:dyDescent="0.25">
      <c r="A193" s="179" t="s">
        <v>289</v>
      </c>
      <c r="B193" s="180">
        <v>907</v>
      </c>
      <c r="C193" s="163">
        <v>7</v>
      </c>
      <c r="D193" s="163">
        <v>2</v>
      </c>
      <c r="E193" s="140" t="s">
        <v>290</v>
      </c>
      <c r="F193" s="141" t="s">
        <v>187</v>
      </c>
      <c r="G193" s="159">
        <v>9</v>
      </c>
      <c r="H193" s="159">
        <v>9</v>
      </c>
    </row>
    <row r="194" spans="1:8" ht="63" x14ac:dyDescent="0.25">
      <c r="A194" s="179" t="s">
        <v>291</v>
      </c>
      <c r="B194" s="180">
        <v>907</v>
      </c>
      <c r="C194" s="163">
        <v>7</v>
      </c>
      <c r="D194" s="163">
        <v>2</v>
      </c>
      <c r="E194" s="140" t="s">
        <v>292</v>
      </c>
      <c r="F194" s="141" t="s">
        <v>187</v>
      </c>
      <c r="G194" s="159">
        <v>9</v>
      </c>
      <c r="H194" s="159">
        <v>9</v>
      </c>
    </row>
    <row r="195" spans="1:8" x14ac:dyDescent="0.25">
      <c r="A195" s="179" t="s">
        <v>243</v>
      </c>
      <c r="B195" s="180">
        <v>907</v>
      </c>
      <c r="C195" s="163">
        <v>7</v>
      </c>
      <c r="D195" s="163">
        <v>2</v>
      </c>
      <c r="E195" s="140" t="s">
        <v>292</v>
      </c>
      <c r="F195" s="141" t="s">
        <v>244</v>
      </c>
      <c r="G195" s="159">
        <v>9</v>
      </c>
      <c r="H195" s="159">
        <v>9</v>
      </c>
    </row>
    <row r="196" spans="1:8" ht="47.25" x14ac:dyDescent="0.25">
      <c r="A196" s="179" t="s">
        <v>330</v>
      </c>
      <c r="B196" s="180">
        <v>907</v>
      </c>
      <c r="C196" s="163">
        <v>7</v>
      </c>
      <c r="D196" s="163">
        <v>2</v>
      </c>
      <c r="E196" s="140" t="s">
        <v>331</v>
      </c>
      <c r="F196" s="141" t="s">
        <v>187</v>
      </c>
      <c r="G196" s="159">
        <v>84.254999999999995</v>
      </c>
      <c r="H196" s="159">
        <v>470</v>
      </c>
    </row>
    <row r="197" spans="1:8" ht="47.25" x14ac:dyDescent="0.25">
      <c r="A197" s="179" t="s">
        <v>360</v>
      </c>
      <c r="B197" s="180">
        <v>907</v>
      </c>
      <c r="C197" s="163">
        <v>7</v>
      </c>
      <c r="D197" s="163">
        <v>2</v>
      </c>
      <c r="E197" s="140" t="s">
        <v>361</v>
      </c>
      <c r="F197" s="141" t="s">
        <v>187</v>
      </c>
      <c r="G197" s="159">
        <v>84.254999999999995</v>
      </c>
      <c r="H197" s="159">
        <v>470</v>
      </c>
    </row>
    <row r="198" spans="1:8" ht="47.25" x14ac:dyDescent="0.25">
      <c r="A198" s="179" t="s">
        <v>362</v>
      </c>
      <c r="B198" s="180">
        <v>907</v>
      </c>
      <c r="C198" s="163">
        <v>7</v>
      </c>
      <c r="D198" s="163">
        <v>2</v>
      </c>
      <c r="E198" s="140" t="s">
        <v>363</v>
      </c>
      <c r="F198" s="141" t="s">
        <v>187</v>
      </c>
      <c r="G198" s="159">
        <v>84.254999999999995</v>
      </c>
      <c r="H198" s="159">
        <v>470</v>
      </c>
    </row>
    <row r="199" spans="1:8" ht="63" x14ac:dyDescent="0.25">
      <c r="A199" s="179" t="s">
        <v>287</v>
      </c>
      <c r="B199" s="180">
        <v>907</v>
      </c>
      <c r="C199" s="163">
        <v>7</v>
      </c>
      <c r="D199" s="163">
        <v>2</v>
      </c>
      <c r="E199" s="140" t="s">
        <v>364</v>
      </c>
      <c r="F199" s="141" t="s">
        <v>187</v>
      </c>
      <c r="G199" s="159">
        <v>84.254999999999995</v>
      </c>
      <c r="H199" s="159">
        <v>470</v>
      </c>
    </row>
    <row r="200" spans="1:8" ht="31.5" x14ac:dyDescent="0.25">
      <c r="A200" s="179" t="s">
        <v>194</v>
      </c>
      <c r="B200" s="180">
        <v>907</v>
      </c>
      <c r="C200" s="163">
        <v>7</v>
      </c>
      <c r="D200" s="163">
        <v>2</v>
      </c>
      <c r="E200" s="140" t="s">
        <v>364</v>
      </c>
      <c r="F200" s="141" t="s">
        <v>195</v>
      </c>
      <c r="G200" s="159">
        <v>84.254999999999995</v>
      </c>
      <c r="H200" s="159">
        <v>470</v>
      </c>
    </row>
    <row r="201" spans="1:8" x14ac:dyDescent="0.25">
      <c r="A201" s="179" t="s">
        <v>648</v>
      </c>
      <c r="B201" s="180">
        <v>907</v>
      </c>
      <c r="C201" s="163">
        <v>7</v>
      </c>
      <c r="D201" s="163">
        <v>2</v>
      </c>
      <c r="E201" s="140" t="s">
        <v>649</v>
      </c>
      <c r="F201" s="141" t="s">
        <v>187</v>
      </c>
      <c r="G201" s="159">
        <v>0</v>
      </c>
      <c r="H201" s="159">
        <v>0</v>
      </c>
    </row>
    <row r="202" spans="1:8" x14ac:dyDescent="0.25">
      <c r="A202" s="179" t="s">
        <v>675</v>
      </c>
      <c r="B202" s="180">
        <v>907</v>
      </c>
      <c r="C202" s="163">
        <v>7</v>
      </c>
      <c r="D202" s="163">
        <v>2</v>
      </c>
      <c r="E202" s="140" t="s">
        <v>676</v>
      </c>
      <c r="F202" s="141" t="s">
        <v>187</v>
      </c>
      <c r="G202" s="159">
        <v>0</v>
      </c>
      <c r="H202" s="159">
        <v>0</v>
      </c>
    </row>
    <row r="203" spans="1:8" ht="31.5" x14ac:dyDescent="0.25">
      <c r="A203" s="179" t="s">
        <v>677</v>
      </c>
      <c r="B203" s="180">
        <v>907</v>
      </c>
      <c r="C203" s="163">
        <v>7</v>
      </c>
      <c r="D203" s="163">
        <v>2</v>
      </c>
      <c r="E203" s="140" t="s">
        <v>678</v>
      </c>
      <c r="F203" s="141" t="s">
        <v>187</v>
      </c>
      <c r="G203" s="159">
        <v>0</v>
      </c>
      <c r="H203" s="159">
        <v>0</v>
      </c>
    </row>
    <row r="204" spans="1:8" ht="94.5" x14ac:dyDescent="0.25">
      <c r="A204" s="179" t="s">
        <v>233</v>
      </c>
      <c r="B204" s="180">
        <v>907</v>
      </c>
      <c r="C204" s="163">
        <v>7</v>
      </c>
      <c r="D204" s="163">
        <v>2</v>
      </c>
      <c r="E204" s="140" t="s">
        <v>679</v>
      </c>
      <c r="F204" s="141" t="s">
        <v>187</v>
      </c>
      <c r="G204" s="159">
        <v>0</v>
      </c>
      <c r="H204" s="159">
        <v>0</v>
      </c>
    </row>
    <row r="205" spans="1:8" ht="31.5" x14ac:dyDescent="0.25">
      <c r="A205" s="179" t="s">
        <v>194</v>
      </c>
      <c r="B205" s="180">
        <v>907</v>
      </c>
      <c r="C205" s="163">
        <v>7</v>
      </c>
      <c r="D205" s="163">
        <v>2</v>
      </c>
      <c r="E205" s="140" t="s">
        <v>679</v>
      </c>
      <c r="F205" s="141" t="s">
        <v>195</v>
      </c>
      <c r="G205" s="159">
        <v>0</v>
      </c>
      <c r="H205" s="159">
        <v>0</v>
      </c>
    </row>
    <row r="206" spans="1:8" x14ac:dyDescent="0.25">
      <c r="A206" s="179" t="s">
        <v>720</v>
      </c>
      <c r="B206" s="180">
        <v>907</v>
      </c>
      <c r="C206" s="163">
        <v>7</v>
      </c>
      <c r="D206" s="163">
        <v>3</v>
      </c>
      <c r="E206" s="140" t="s">
        <v>187</v>
      </c>
      <c r="F206" s="141" t="s">
        <v>187</v>
      </c>
      <c r="G206" s="159">
        <v>48947.169959999999</v>
      </c>
      <c r="H206" s="159">
        <v>50881.146999999997</v>
      </c>
    </row>
    <row r="207" spans="1:8" ht="31.5" x14ac:dyDescent="0.25">
      <c r="A207" s="179" t="s">
        <v>185</v>
      </c>
      <c r="B207" s="180">
        <v>907</v>
      </c>
      <c r="C207" s="163">
        <v>7</v>
      </c>
      <c r="D207" s="163">
        <v>3</v>
      </c>
      <c r="E207" s="140" t="s">
        <v>186</v>
      </c>
      <c r="F207" s="141" t="s">
        <v>187</v>
      </c>
      <c r="G207" s="159">
        <v>48947.169959999999</v>
      </c>
      <c r="H207" s="159">
        <v>50870.146999999997</v>
      </c>
    </row>
    <row r="208" spans="1:8" ht="31.5" x14ac:dyDescent="0.25">
      <c r="A208" s="179" t="s">
        <v>188</v>
      </c>
      <c r="B208" s="180">
        <v>907</v>
      </c>
      <c r="C208" s="163">
        <v>7</v>
      </c>
      <c r="D208" s="163">
        <v>3</v>
      </c>
      <c r="E208" s="140" t="s">
        <v>189</v>
      </c>
      <c r="F208" s="141" t="s">
        <v>187</v>
      </c>
      <c r="G208" s="159">
        <v>48947.169959999999</v>
      </c>
      <c r="H208" s="159">
        <v>50870.146999999997</v>
      </c>
    </row>
    <row r="209" spans="1:8" ht="31.5" x14ac:dyDescent="0.25">
      <c r="A209" s="179" t="s">
        <v>263</v>
      </c>
      <c r="B209" s="180">
        <v>907</v>
      </c>
      <c r="C209" s="163">
        <v>7</v>
      </c>
      <c r="D209" s="163">
        <v>3</v>
      </c>
      <c r="E209" s="140" t="s">
        <v>264</v>
      </c>
      <c r="F209" s="141" t="s">
        <v>187</v>
      </c>
      <c r="G209" s="159">
        <v>48947.169959999999</v>
      </c>
      <c r="H209" s="159">
        <v>50870.146999999997</v>
      </c>
    </row>
    <row r="210" spans="1:8" ht="31.5" x14ac:dyDescent="0.25">
      <c r="A210" s="179" t="s">
        <v>192</v>
      </c>
      <c r="B210" s="180">
        <v>907</v>
      </c>
      <c r="C210" s="163">
        <v>7</v>
      </c>
      <c r="D210" s="163">
        <v>3</v>
      </c>
      <c r="E210" s="140" t="s">
        <v>265</v>
      </c>
      <c r="F210" s="141" t="s">
        <v>187</v>
      </c>
      <c r="G210" s="159">
        <v>71.900000000000006</v>
      </c>
      <c r="H210" s="159">
        <v>71.900000000000006</v>
      </c>
    </row>
    <row r="211" spans="1:8" ht="31.5" x14ac:dyDescent="0.25">
      <c r="A211" s="179" t="s">
        <v>194</v>
      </c>
      <c r="B211" s="180">
        <v>907</v>
      </c>
      <c r="C211" s="163">
        <v>7</v>
      </c>
      <c r="D211" s="163">
        <v>3</v>
      </c>
      <c r="E211" s="140" t="s">
        <v>265</v>
      </c>
      <c r="F211" s="141" t="s">
        <v>195</v>
      </c>
      <c r="G211" s="159">
        <v>71.900000000000006</v>
      </c>
      <c r="H211" s="159">
        <v>71.900000000000006</v>
      </c>
    </row>
    <row r="212" spans="1:8" x14ac:dyDescent="0.25">
      <c r="A212" s="179" t="s">
        <v>198</v>
      </c>
      <c r="B212" s="180">
        <v>907</v>
      </c>
      <c r="C212" s="163">
        <v>7</v>
      </c>
      <c r="D212" s="163">
        <v>3</v>
      </c>
      <c r="E212" s="140" t="s">
        <v>266</v>
      </c>
      <c r="F212" s="141" t="s">
        <v>187</v>
      </c>
      <c r="G212" s="159">
        <v>12.15</v>
      </c>
      <c r="H212" s="159">
        <v>12.15</v>
      </c>
    </row>
    <row r="213" spans="1:8" ht="31.5" x14ac:dyDescent="0.25">
      <c r="A213" s="179" t="s">
        <v>194</v>
      </c>
      <c r="B213" s="180">
        <v>907</v>
      </c>
      <c r="C213" s="163">
        <v>7</v>
      </c>
      <c r="D213" s="163">
        <v>3</v>
      </c>
      <c r="E213" s="140" t="s">
        <v>266</v>
      </c>
      <c r="F213" s="141" t="s">
        <v>195</v>
      </c>
      <c r="G213" s="159">
        <v>12.15</v>
      </c>
      <c r="H213" s="159">
        <v>12.15</v>
      </c>
    </row>
    <row r="214" spans="1:8" x14ac:dyDescent="0.25">
      <c r="A214" s="179" t="s">
        <v>202</v>
      </c>
      <c r="B214" s="180">
        <v>907</v>
      </c>
      <c r="C214" s="163">
        <v>7</v>
      </c>
      <c r="D214" s="163">
        <v>3</v>
      </c>
      <c r="E214" s="140" t="s">
        <v>268</v>
      </c>
      <c r="F214" s="141" t="s">
        <v>187</v>
      </c>
      <c r="G214" s="159">
        <v>1173.1829599999999</v>
      </c>
      <c r="H214" s="159">
        <v>4076.846</v>
      </c>
    </row>
    <row r="215" spans="1:8" ht="31.5" x14ac:dyDescent="0.25">
      <c r="A215" s="179" t="s">
        <v>194</v>
      </c>
      <c r="B215" s="180">
        <v>907</v>
      </c>
      <c r="C215" s="163">
        <v>7</v>
      </c>
      <c r="D215" s="163">
        <v>3</v>
      </c>
      <c r="E215" s="140" t="s">
        <v>268</v>
      </c>
      <c r="F215" s="141" t="s">
        <v>195</v>
      </c>
      <c r="G215" s="159">
        <v>1013.225</v>
      </c>
      <c r="H215" s="159">
        <v>3980.4940000000001</v>
      </c>
    </row>
    <row r="216" spans="1:8" x14ac:dyDescent="0.25">
      <c r="A216" s="179" t="s">
        <v>204</v>
      </c>
      <c r="B216" s="180">
        <v>907</v>
      </c>
      <c r="C216" s="163">
        <v>7</v>
      </c>
      <c r="D216" s="163">
        <v>3</v>
      </c>
      <c r="E216" s="140" t="s">
        <v>268</v>
      </c>
      <c r="F216" s="141" t="s">
        <v>205</v>
      </c>
      <c r="G216" s="159">
        <v>159.95795999999999</v>
      </c>
      <c r="H216" s="159">
        <v>96.352000000000004</v>
      </c>
    </row>
    <row r="217" spans="1:8" ht="31.5" x14ac:dyDescent="0.25">
      <c r="A217" s="179" t="s">
        <v>214</v>
      </c>
      <c r="B217" s="180">
        <v>907</v>
      </c>
      <c r="C217" s="163">
        <v>7</v>
      </c>
      <c r="D217" s="163">
        <v>3</v>
      </c>
      <c r="E217" s="140" t="s">
        <v>269</v>
      </c>
      <c r="F217" s="141" t="s">
        <v>187</v>
      </c>
      <c r="G217" s="159">
        <v>0</v>
      </c>
      <c r="H217" s="159">
        <v>0</v>
      </c>
    </row>
    <row r="218" spans="1:8" ht="31.5" x14ac:dyDescent="0.25">
      <c r="A218" s="179" t="s">
        <v>194</v>
      </c>
      <c r="B218" s="180">
        <v>907</v>
      </c>
      <c r="C218" s="163">
        <v>7</v>
      </c>
      <c r="D218" s="163">
        <v>3</v>
      </c>
      <c r="E218" s="140" t="s">
        <v>269</v>
      </c>
      <c r="F218" s="141" t="s">
        <v>195</v>
      </c>
      <c r="G218" s="159">
        <v>0</v>
      </c>
      <c r="H218" s="159">
        <v>0</v>
      </c>
    </row>
    <row r="219" spans="1:8" ht="139.5" customHeight="1" x14ac:dyDescent="0.25">
      <c r="A219" s="179" t="s">
        <v>270</v>
      </c>
      <c r="B219" s="180">
        <v>907</v>
      </c>
      <c r="C219" s="163">
        <v>7</v>
      </c>
      <c r="D219" s="163">
        <v>3</v>
      </c>
      <c r="E219" s="140" t="s">
        <v>271</v>
      </c>
      <c r="F219" s="141" t="s">
        <v>187</v>
      </c>
      <c r="G219" s="159">
        <v>47689.936999999998</v>
      </c>
      <c r="H219" s="159">
        <v>46709.250999999997</v>
      </c>
    </row>
    <row r="220" spans="1:8" ht="63" x14ac:dyDescent="0.25">
      <c r="A220" s="179" t="s">
        <v>208</v>
      </c>
      <c r="B220" s="180">
        <v>907</v>
      </c>
      <c r="C220" s="163">
        <v>7</v>
      </c>
      <c r="D220" s="163">
        <v>3</v>
      </c>
      <c r="E220" s="140" t="s">
        <v>271</v>
      </c>
      <c r="F220" s="141" t="s">
        <v>209</v>
      </c>
      <c r="G220" s="159">
        <v>47689.936999999998</v>
      </c>
      <c r="H220" s="159">
        <v>46709.250999999997</v>
      </c>
    </row>
    <row r="221" spans="1:8" ht="47.25" x14ac:dyDescent="0.25">
      <c r="A221" s="179" t="s">
        <v>330</v>
      </c>
      <c r="B221" s="180">
        <v>907</v>
      </c>
      <c r="C221" s="163">
        <v>7</v>
      </c>
      <c r="D221" s="163">
        <v>3</v>
      </c>
      <c r="E221" s="140" t="s">
        <v>331</v>
      </c>
      <c r="F221" s="141" t="s">
        <v>187</v>
      </c>
      <c r="G221" s="159">
        <v>0</v>
      </c>
      <c r="H221" s="159">
        <v>11</v>
      </c>
    </row>
    <row r="222" spans="1:8" ht="47.25" x14ac:dyDescent="0.25">
      <c r="A222" s="179" t="s">
        <v>360</v>
      </c>
      <c r="B222" s="180">
        <v>907</v>
      </c>
      <c r="C222" s="163">
        <v>7</v>
      </c>
      <c r="D222" s="163">
        <v>3</v>
      </c>
      <c r="E222" s="140" t="s">
        <v>361</v>
      </c>
      <c r="F222" s="141" t="s">
        <v>187</v>
      </c>
      <c r="G222" s="159">
        <v>0</v>
      </c>
      <c r="H222" s="159">
        <v>11</v>
      </c>
    </row>
    <row r="223" spans="1:8" ht="47.25" x14ac:dyDescent="0.25">
      <c r="A223" s="179" t="s">
        <v>362</v>
      </c>
      <c r="B223" s="180">
        <v>907</v>
      </c>
      <c r="C223" s="163">
        <v>7</v>
      </c>
      <c r="D223" s="163">
        <v>3</v>
      </c>
      <c r="E223" s="140" t="s">
        <v>363</v>
      </c>
      <c r="F223" s="141" t="s">
        <v>187</v>
      </c>
      <c r="G223" s="159">
        <v>0</v>
      </c>
      <c r="H223" s="159">
        <v>11</v>
      </c>
    </row>
    <row r="224" spans="1:8" ht="63" x14ac:dyDescent="0.25">
      <c r="A224" s="179" t="s">
        <v>287</v>
      </c>
      <c r="B224" s="180">
        <v>907</v>
      </c>
      <c r="C224" s="163">
        <v>7</v>
      </c>
      <c r="D224" s="163">
        <v>3</v>
      </c>
      <c r="E224" s="140" t="s">
        <v>364</v>
      </c>
      <c r="F224" s="141" t="s">
        <v>187</v>
      </c>
      <c r="G224" s="159">
        <v>0</v>
      </c>
      <c r="H224" s="159">
        <v>11</v>
      </c>
    </row>
    <row r="225" spans="1:8" ht="31.5" x14ac:dyDescent="0.25">
      <c r="A225" s="179" t="s">
        <v>194</v>
      </c>
      <c r="B225" s="180">
        <v>907</v>
      </c>
      <c r="C225" s="163">
        <v>7</v>
      </c>
      <c r="D225" s="163">
        <v>3</v>
      </c>
      <c r="E225" s="140" t="s">
        <v>364</v>
      </c>
      <c r="F225" s="141" t="s">
        <v>195</v>
      </c>
      <c r="G225" s="159">
        <v>0</v>
      </c>
      <c r="H225" s="159">
        <v>11</v>
      </c>
    </row>
    <row r="226" spans="1:8" ht="31.5" x14ac:dyDescent="0.25">
      <c r="A226" s="179" t="s">
        <v>697</v>
      </c>
      <c r="B226" s="180">
        <v>907</v>
      </c>
      <c r="C226" s="163">
        <v>7</v>
      </c>
      <c r="D226" s="163">
        <v>5</v>
      </c>
      <c r="E226" s="140" t="s">
        <v>187</v>
      </c>
      <c r="F226" s="141" t="s">
        <v>187</v>
      </c>
      <c r="G226" s="159">
        <v>0</v>
      </c>
      <c r="H226" s="159">
        <v>0</v>
      </c>
    </row>
    <row r="227" spans="1:8" ht="31.5" x14ac:dyDescent="0.25">
      <c r="A227" s="179" t="s">
        <v>185</v>
      </c>
      <c r="B227" s="180">
        <v>907</v>
      </c>
      <c r="C227" s="163">
        <v>7</v>
      </c>
      <c r="D227" s="163">
        <v>5</v>
      </c>
      <c r="E227" s="140" t="s">
        <v>186</v>
      </c>
      <c r="F227" s="141" t="s">
        <v>187</v>
      </c>
      <c r="G227" s="159">
        <v>0</v>
      </c>
      <c r="H227" s="159">
        <v>0</v>
      </c>
    </row>
    <row r="228" spans="1:8" ht="31.5" x14ac:dyDescent="0.25">
      <c r="A228" s="179" t="s">
        <v>188</v>
      </c>
      <c r="B228" s="180">
        <v>907</v>
      </c>
      <c r="C228" s="163">
        <v>7</v>
      </c>
      <c r="D228" s="163">
        <v>5</v>
      </c>
      <c r="E228" s="140" t="s">
        <v>189</v>
      </c>
      <c r="F228" s="141" t="s">
        <v>187</v>
      </c>
      <c r="G228" s="159">
        <v>0</v>
      </c>
      <c r="H228" s="159">
        <v>0</v>
      </c>
    </row>
    <row r="229" spans="1:8" ht="31.5" x14ac:dyDescent="0.25">
      <c r="A229" s="179" t="s">
        <v>190</v>
      </c>
      <c r="B229" s="180">
        <v>907</v>
      </c>
      <c r="C229" s="163">
        <v>7</v>
      </c>
      <c r="D229" s="163">
        <v>5</v>
      </c>
      <c r="E229" s="140" t="s">
        <v>191</v>
      </c>
      <c r="F229" s="141" t="s">
        <v>187</v>
      </c>
      <c r="G229" s="159">
        <v>0</v>
      </c>
      <c r="H229" s="159">
        <v>0</v>
      </c>
    </row>
    <row r="230" spans="1:8" ht="31.5" x14ac:dyDescent="0.25">
      <c r="A230" s="179" t="s">
        <v>200</v>
      </c>
      <c r="B230" s="180">
        <v>907</v>
      </c>
      <c r="C230" s="163">
        <v>7</v>
      </c>
      <c r="D230" s="163">
        <v>5</v>
      </c>
      <c r="E230" s="140" t="s">
        <v>201</v>
      </c>
      <c r="F230" s="141" t="s">
        <v>187</v>
      </c>
      <c r="G230" s="159">
        <v>0</v>
      </c>
      <c r="H230" s="159">
        <v>0</v>
      </c>
    </row>
    <row r="231" spans="1:8" ht="31.5" x14ac:dyDescent="0.25">
      <c r="A231" s="179" t="s">
        <v>194</v>
      </c>
      <c r="B231" s="180">
        <v>907</v>
      </c>
      <c r="C231" s="163">
        <v>7</v>
      </c>
      <c r="D231" s="163">
        <v>5</v>
      </c>
      <c r="E231" s="140" t="s">
        <v>201</v>
      </c>
      <c r="F231" s="141" t="s">
        <v>195</v>
      </c>
      <c r="G231" s="159">
        <v>0</v>
      </c>
      <c r="H231" s="159">
        <v>0</v>
      </c>
    </row>
    <row r="232" spans="1:8" ht="31.5" x14ac:dyDescent="0.25">
      <c r="A232" s="179" t="s">
        <v>218</v>
      </c>
      <c r="B232" s="180">
        <v>907</v>
      </c>
      <c r="C232" s="163">
        <v>7</v>
      </c>
      <c r="D232" s="163">
        <v>5</v>
      </c>
      <c r="E232" s="140" t="s">
        <v>219</v>
      </c>
      <c r="F232" s="141" t="s">
        <v>187</v>
      </c>
      <c r="G232" s="159">
        <v>0</v>
      </c>
      <c r="H232" s="159">
        <v>0</v>
      </c>
    </row>
    <row r="233" spans="1:8" ht="31.5" x14ac:dyDescent="0.25">
      <c r="A233" s="179" t="s">
        <v>200</v>
      </c>
      <c r="B233" s="180">
        <v>907</v>
      </c>
      <c r="C233" s="163">
        <v>7</v>
      </c>
      <c r="D233" s="163">
        <v>5</v>
      </c>
      <c r="E233" s="140" t="s">
        <v>231</v>
      </c>
      <c r="F233" s="141" t="s">
        <v>187</v>
      </c>
      <c r="G233" s="159">
        <v>0</v>
      </c>
      <c r="H233" s="159">
        <v>0</v>
      </c>
    </row>
    <row r="234" spans="1:8" ht="31.5" x14ac:dyDescent="0.25">
      <c r="A234" s="179" t="s">
        <v>194</v>
      </c>
      <c r="B234" s="180">
        <v>907</v>
      </c>
      <c r="C234" s="163">
        <v>7</v>
      </c>
      <c r="D234" s="163">
        <v>5</v>
      </c>
      <c r="E234" s="140" t="s">
        <v>231</v>
      </c>
      <c r="F234" s="141" t="s">
        <v>195</v>
      </c>
      <c r="G234" s="159">
        <v>0</v>
      </c>
      <c r="H234" s="159">
        <v>0</v>
      </c>
    </row>
    <row r="235" spans="1:8" ht="31.5" x14ac:dyDescent="0.25">
      <c r="A235" s="179" t="s">
        <v>263</v>
      </c>
      <c r="B235" s="180">
        <v>907</v>
      </c>
      <c r="C235" s="163">
        <v>7</v>
      </c>
      <c r="D235" s="163">
        <v>5</v>
      </c>
      <c r="E235" s="140" t="s">
        <v>264</v>
      </c>
      <c r="F235" s="141" t="s">
        <v>187</v>
      </c>
      <c r="G235" s="159">
        <v>0</v>
      </c>
      <c r="H235" s="159">
        <v>0</v>
      </c>
    </row>
    <row r="236" spans="1:8" ht="31.5" x14ac:dyDescent="0.25">
      <c r="A236" s="179" t="s">
        <v>200</v>
      </c>
      <c r="B236" s="180">
        <v>907</v>
      </c>
      <c r="C236" s="163">
        <v>7</v>
      </c>
      <c r="D236" s="163">
        <v>5</v>
      </c>
      <c r="E236" s="140" t="s">
        <v>267</v>
      </c>
      <c r="F236" s="141" t="s">
        <v>187</v>
      </c>
      <c r="G236" s="159">
        <v>0</v>
      </c>
      <c r="H236" s="159">
        <v>0</v>
      </c>
    </row>
    <row r="237" spans="1:8" ht="31.5" x14ac:dyDescent="0.25">
      <c r="A237" s="179" t="s">
        <v>194</v>
      </c>
      <c r="B237" s="180">
        <v>907</v>
      </c>
      <c r="C237" s="163">
        <v>7</v>
      </c>
      <c r="D237" s="163">
        <v>5</v>
      </c>
      <c r="E237" s="140" t="s">
        <v>267</v>
      </c>
      <c r="F237" s="141" t="s">
        <v>195</v>
      </c>
      <c r="G237" s="159">
        <v>0</v>
      </c>
      <c r="H237" s="159">
        <v>0</v>
      </c>
    </row>
    <row r="238" spans="1:8" ht="31.5" x14ac:dyDescent="0.25">
      <c r="A238" s="179" t="s">
        <v>276</v>
      </c>
      <c r="B238" s="180">
        <v>907</v>
      </c>
      <c r="C238" s="163">
        <v>7</v>
      </c>
      <c r="D238" s="163">
        <v>5</v>
      </c>
      <c r="E238" s="140" t="s">
        <v>277</v>
      </c>
      <c r="F238" s="141" t="s">
        <v>187</v>
      </c>
      <c r="G238" s="159">
        <v>0</v>
      </c>
      <c r="H238" s="159">
        <v>0</v>
      </c>
    </row>
    <row r="239" spans="1:8" ht="31.5" x14ac:dyDescent="0.25">
      <c r="A239" s="179" t="s">
        <v>278</v>
      </c>
      <c r="B239" s="180">
        <v>907</v>
      </c>
      <c r="C239" s="163">
        <v>7</v>
      </c>
      <c r="D239" s="163">
        <v>5</v>
      </c>
      <c r="E239" s="140" t="s">
        <v>279</v>
      </c>
      <c r="F239" s="141" t="s">
        <v>187</v>
      </c>
      <c r="G239" s="159">
        <v>0</v>
      </c>
      <c r="H239" s="159">
        <v>0</v>
      </c>
    </row>
    <row r="240" spans="1:8" ht="31.5" x14ac:dyDescent="0.25">
      <c r="A240" s="179" t="s">
        <v>200</v>
      </c>
      <c r="B240" s="180">
        <v>907</v>
      </c>
      <c r="C240" s="163">
        <v>7</v>
      </c>
      <c r="D240" s="163">
        <v>5</v>
      </c>
      <c r="E240" s="140" t="s">
        <v>280</v>
      </c>
      <c r="F240" s="141" t="s">
        <v>187</v>
      </c>
      <c r="G240" s="159">
        <v>0</v>
      </c>
      <c r="H240" s="159">
        <v>0</v>
      </c>
    </row>
    <row r="241" spans="1:8" ht="31.5" x14ac:dyDescent="0.25">
      <c r="A241" s="179" t="s">
        <v>194</v>
      </c>
      <c r="B241" s="180">
        <v>907</v>
      </c>
      <c r="C241" s="163">
        <v>7</v>
      </c>
      <c r="D241" s="163">
        <v>5</v>
      </c>
      <c r="E241" s="140" t="s">
        <v>280</v>
      </c>
      <c r="F241" s="141" t="s">
        <v>195</v>
      </c>
      <c r="G241" s="159">
        <v>0</v>
      </c>
      <c r="H241" s="159">
        <v>0</v>
      </c>
    </row>
    <row r="242" spans="1:8" x14ac:dyDescent="0.25">
      <c r="A242" s="179" t="s">
        <v>703</v>
      </c>
      <c r="B242" s="180">
        <v>907</v>
      </c>
      <c r="C242" s="163">
        <v>7</v>
      </c>
      <c r="D242" s="163">
        <v>7</v>
      </c>
      <c r="E242" s="140" t="s">
        <v>187</v>
      </c>
      <c r="F242" s="141" t="s">
        <v>187</v>
      </c>
      <c r="G242" s="159">
        <v>2268.5920000000001</v>
      </c>
      <c r="H242" s="159">
        <v>2268.5920000000001</v>
      </c>
    </row>
    <row r="243" spans="1:8" ht="31.5" x14ac:dyDescent="0.25">
      <c r="A243" s="179" t="s">
        <v>185</v>
      </c>
      <c r="B243" s="180">
        <v>907</v>
      </c>
      <c r="C243" s="163">
        <v>7</v>
      </c>
      <c r="D243" s="163">
        <v>7</v>
      </c>
      <c r="E243" s="140" t="s">
        <v>186</v>
      </c>
      <c r="F243" s="141" t="s">
        <v>187</v>
      </c>
      <c r="G243" s="159">
        <v>2268.5920000000001</v>
      </c>
      <c r="H243" s="159">
        <v>2268.5920000000001</v>
      </c>
    </row>
    <row r="244" spans="1:8" ht="31.5" x14ac:dyDescent="0.25">
      <c r="A244" s="179" t="s">
        <v>276</v>
      </c>
      <c r="B244" s="180">
        <v>907</v>
      </c>
      <c r="C244" s="163">
        <v>7</v>
      </c>
      <c r="D244" s="163">
        <v>7</v>
      </c>
      <c r="E244" s="140" t="s">
        <v>277</v>
      </c>
      <c r="F244" s="141" t="s">
        <v>187</v>
      </c>
      <c r="G244" s="159">
        <v>2268.5920000000001</v>
      </c>
      <c r="H244" s="159">
        <v>2268.5920000000001</v>
      </c>
    </row>
    <row r="245" spans="1:8" ht="31.5" x14ac:dyDescent="0.25">
      <c r="A245" s="179" t="s">
        <v>293</v>
      </c>
      <c r="B245" s="180">
        <v>907</v>
      </c>
      <c r="C245" s="163">
        <v>7</v>
      </c>
      <c r="D245" s="163">
        <v>7</v>
      </c>
      <c r="E245" s="140" t="s">
        <v>294</v>
      </c>
      <c r="F245" s="141" t="s">
        <v>187</v>
      </c>
      <c r="G245" s="159">
        <v>2268.5920000000001</v>
      </c>
      <c r="H245" s="159">
        <v>2268.5920000000001</v>
      </c>
    </row>
    <row r="246" spans="1:8" x14ac:dyDescent="0.25">
      <c r="A246" s="179" t="s">
        <v>198</v>
      </c>
      <c r="B246" s="180">
        <v>907</v>
      </c>
      <c r="C246" s="163">
        <v>7</v>
      </c>
      <c r="D246" s="163">
        <v>7</v>
      </c>
      <c r="E246" s="140" t="s">
        <v>295</v>
      </c>
      <c r="F246" s="141" t="s">
        <v>187</v>
      </c>
      <c r="G246" s="159">
        <v>153.49199999999999</v>
      </c>
      <c r="H246" s="159">
        <v>153.49199999999999</v>
      </c>
    </row>
    <row r="247" spans="1:8" ht="31.5" x14ac:dyDescent="0.25">
      <c r="A247" s="179" t="s">
        <v>194</v>
      </c>
      <c r="B247" s="180">
        <v>907</v>
      </c>
      <c r="C247" s="163">
        <v>7</v>
      </c>
      <c r="D247" s="163">
        <v>7</v>
      </c>
      <c r="E247" s="140" t="s">
        <v>295</v>
      </c>
      <c r="F247" s="141" t="s">
        <v>195</v>
      </c>
      <c r="G247" s="159">
        <v>153.49199999999999</v>
      </c>
      <c r="H247" s="159">
        <v>153.49199999999999</v>
      </c>
    </row>
    <row r="248" spans="1:8" ht="78.75" x14ac:dyDescent="0.25">
      <c r="A248" s="179" t="s">
        <v>296</v>
      </c>
      <c r="B248" s="180">
        <v>907</v>
      </c>
      <c r="C248" s="163">
        <v>7</v>
      </c>
      <c r="D248" s="163">
        <v>7</v>
      </c>
      <c r="E248" s="140" t="s">
        <v>297</v>
      </c>
      <c r="F248" s="141" t="s">
        <v>187</v>
      </c>
      <c r="G248" s="159">
        <v>2115.1</v>
      </c>
      <c r="H248" s="159">
        <v>2115.1</v>
      </c>
    </row>
    <row r="249" spans="1:8" ht="31.5" x14ac:dyDescent="0.25">
      <c r="A249" s="179" t="s">
        <v>194</v>
      </c>
      <c r="B249" s="180">
        <v>907</v>
      </c>
      <c r="C249" s="163">
        <v>7</v>
      </c>
      <c r="D249" s="163">
        <v>7</v>
      </c>
      <c r="E249" s="140" t="s">
        <v>297</v>
      </c>
      <c r="F249" s="141" t="s">
        <v>195</v>
      </c>
      <c r="G249" s="159">
        <v>2115.1</v>
      </c>
      <c r="H249" s="159">
        <v>2115.1</v>
      </c>
    </row>
    <row r="250" spans="1:8" x14ac:dyDescent="0.25">
      <c r="A250" s="179" t="s">
        <v>708</v>
      </c>
      <c r="B250" s="180">
        <v>907</v>
      </c>
      <c r="C250" s="163">
        <v>7</v>
      </c>
      <c r="D250" s="163">
        <v>9</v>
      </c>
      <c r="E250" s="140" t="s">
        <v>187</v>
      </c>
      <c r="F250" s="141" t="s">
        <v>187</v>
      </c>
      <c r="G250" s="159">
        <v>16458.54</v>
      </c>
      <c r="H250" s="159">
        <v>16316.767</v>
      </c>
    </row>
    <row r="251" spans="1:8" ht="31.5" x14ac:dyDescent="0.25">
      <c r="A251" s="179" t="s">
        <v>185</v>
      </c>
      <c r="B251" s="180">
        <v>907</v>
      </c>
      <c r="C251" s="163">
        <v>7</v>
      </c>
      <c r="D251" s="163">
        <v>9</v>
      </c>
      <c r="E251" s="140" t="s">
        <v>186</v>
      </c>
      <c r="F251" s="141" t="s">
        <v>187</v>
      </c>
      <c r="G251" s="159">
        <v>16420.490000000002</v>
      </c>
      <c r="H251" s="159">
        <v>16279.416999999999</v>
      </c>
    </row>
    <row r="252" spans="1:8" ht="31.5" x14ac:dyDescent="0.25">
      <c r="A252" s="179" t="s">
        <v>276</v>
      </c>
      <c r="B252" s="180">
        <v>907</v>
      </c>
      <c r="C252" s="163">
        <v>7</v>
      </c>
      <c r="D252" s="163">
        <v>9</v>
      </c>
      <c r="E252" s="140" t="s">
        <v>277</v>
      </c>
      <c r="F252" s="141" t="s">
        <v>187</v>
      </c>
      <c r="G252" s="159">
        <v>16420.490000000002</v>
      </c>
      <c r="H252" s="159">
        <v>16279.416999999999</v>
      </c>
    </row>
    <row r="253" spans="1:8" ht="31.5" x14ac:dyDescent="0.25">
      <c r="A253" s="179" t="s">
        <v>278</v>
      </c>
      <c r="B253" s="180">
        <v>907</v>
      </c>
      <c r="C253" s="163">
        <v>7</v>
      </c>
      <c r="D253" s="163">
        <v>9</v>
      </c>
      <c r="E253" s="140" t="s">
        <v>279</v>
      </c>
      <c r="F253" s="141" t="s">
        <v>187</v>
      </c>
      <c r="G253" s="159">
        <v>15470.49</v>
      </c>
      <c r="H253" s="159">
        <v>15329.416999999999</v>
      </c>
    </row>
    <row r="254" spans="1:8" ht="31.5" x14ac:dyDescent="0.25">
      <c r="A254" s="179" t="s">
        <v>281</v>
      </c>
      <c r="B254" s="180">
        <v>907</v>
      </c>
      <c r="C254" s="163">
        <v>7</v>
      </c>
      <c r="D254" s="163">
        <v>9</v>
      </c>
      <c r="E254" s="140" t="s">
        <v>282</v>
      </c>
      <c r="F254" s="141" t="s">
        <v>187</v>
      </c>
      <c r="G254" s="159">
        <v>310.68599999999998</v>
      </c>
      <c r="H254" s="159">
        <v>431.613</v>
      </c>
    </row>
    <row r="255" spans="1:8" ht="31.5" x14ac:dyDescent="0.25">
      <c r="A255" s="179" t="s">
        <v>194</v>
      </c>
      <c r="B255" s="180">
        <v>907</v>
      </c>
      <c r="C255" s="163">
        <v>7</v>
      </c>
      <c r="D255" s="163">
        <v>9</v>
      </c>
      <c r="E255" s="140" t="s">
        <v>282</v>
      </c>
      <c r="F255" s="141" t="s">
        <v>195</v>
      </c>
      <c r="G255" s="159">
        <v>308.08600000000001</v>
      </c>
      <c r="H255" s="159">
        <v>429.01299999999998</v>
      </c>
    </row>
    <row r="256" spans="1:8" x14ac:dyDescent="0.25">
      <c r="A256" s="179" t="s">
        <v>204</v>
      </c>
      <c r="B256" s="180">
        <v>907</v>
      </c>
      <c r="C256" s="163">
        <v>7</v>
      </c>
      <c r="D256" s="163">
        <v>9</v>
      </c>
      <c r="E256" s="140" t="s">
        <v>282</v>
      </c>
      <c r="F256" s="141" t="s">
        <v>205</v>
      </c>
      <c r="G256" s="159">
        <v>2.6</v>
      </c>
      <c r="H256" s="159">
        <v>2.6</v>
      </c>
    </row>
    <row r="257" spans="1:8" x14ac:dyDescent="0.25">
      <c r="A257" s="179" t="s">
        <v>202</v>
      </c>
      <c r="B257" s="180">
        <v>907</v>
      </c>
      <c r="C257" s="163">
        <v>7</v>
      </c>
      <c r="D257" s="163">
        <v>9</v>
      </c>
      <c r="E257" s="140" t="s">
        <v>283</v>
      </c>
      <c r="F257" s="141" t="s">
        <v>187</v>
      </c>
      <c r="G257" s="159">
        <v>63.5</v>
      </c>
      <c r="H257" s="159">
        <v>63.5</v>
      </c>
    </row>
    <row r="258" spans="1:8" ht="31.5" x14ac:dyDescent="0.25">
      <c r="A258" s="179" t="s">
        <v>194</v>
      </c>
      <c r="B258" s="180">
        <v>907</v>
      </c>
      <c r="C258" s="163">
        <v>7</v>
      </c>
      <c r="D258" s="163">
        <v>9</v>
      </c>
      <c r="E258" s="140" t="s">
        <v>283</v>
      </c>
      <c r="F258" s="141" t="s">
        <v>195</v>
      </c>
      <c r="G258" s="159">
        <v>63.5</v>
      </c>
      <c r="H258" s="159">
        <v>63.5</v>
      </c>
    </row>
    <row r="259" spans="1:8" ht="141" customHeight="1" x14ac:dyDescent="0.25">
      <c r="A259" s="179" t="s">
        <v>270</v>
      </c>
      <c r="B259" s="180">
        <v>907</v>
      </c>
      <c r="C259" s="163">
        <v>7</v>
      </c>
      <c r="D259" s="163">
        <v>9</v>
      </c>
      <c r="E259" s="140" t="s">
        <v>284</v>
      </c>
      <c r="F259" s="141" t="s">
        <v>187</v>
      </c>
      <c r="G259" s="159">
        <v>15096.304</v>
      </c>
      <c r="H259" s="159">
        <v>14834.304</v>
      </c>
    </row>
    <row r="260" spans="1:8" ht="63" x14ac:dyDescent="0.25">
      <c r="A260" s="179" t="s">
        <v>208</v>
      </c>
      <c r="B260" s="180">
        <v>907</v>
      </c>
      <c r="C260" s="163">
        <v>7</v>
      </c>
      <c r="D260" s="163">
        <v>9</v>
      </c>
      <c r="E260" s="140" t="s">
        <v>284</v>
      </c>
      <c r="F260" s="141" t="s">
        <v>209</v>
      </c>
      <c r="G260" s="159">
        <v>15096.304</v>
      </c>
      <c r="H260" s="159">
        <v>14834.304</v>
      </c>
    </row>
    <row r="261" spans="1:8" ht="31.5" x14ac:dyDescent="0.25">
      <c r="A261" s="179" t="s">
        <v>285</v>
      </c>
      <c r="B261" s="180">
        <v>907</v>
      </c>
      <c r="C261" s="163">
        <v>7</v>
      </c>
      <c r="D261" s="163">
        <v>9</v>
      </c>
      <c r="E261" s="140" t="s">
        <v>286</v>
      </c>
      <c r="F261" s="141" t="s">
        <v>187</v>
      </c>
      <c r="G261" s="159">
        <v>10</v>
      </c>
      <c r="H261" s="159">
        <v>10</v>
      </c>
    </row>
    <row r="262" spans="1:8" ht="63" x14ac:dyDescent="0.25">
      <c r="A262" s="179" t="s">
        <v>287</v>
      </c>
      <c r="B262" s="180">
        <v>907</v>
      </c>
      <c r="C262" s="163">
        <v>7</v>
      </c>
      <c r="D262" s="163">
        <v>9</v>
      </c>
      <c r="E262" s="140" t="s">
        <v>288</v>
      </c>
      <c r="F262" s="141" t="s">
        <v>187</v>
      </c>
      <c r="G262" s="159">
        <v>10</v>
      </c>
      <c r="H262" s="159">
        <v>10</v>
      </c>
    </row>
    <row r="263" spans="1:8" ht="31.5" x14ac:dyDescent="0.25">
      <c r="A263" s="179" t="s">
        <v>194</v>
      </c>
      <c r="B263" s="180">
        <v>907</v>
      </c>
      <c r="C263" s="163">
        <v>7</v>
      </c>
      <c r="D263" s="163">
        <v>9</v>
      </c>
      <c r="E263" s="140" t="s">
        <v>288</v>
      </c>
      <c r="F263" s="141" t="s">
        <v>195</v>
      </c>
      <c r="G263" s="159">
        <v>10</v>
      </c>
      <c r="H263" s="159">
        <v>10</v>
      </c>
    </row>
    <row r="264" spans="1:8" ht="47.25" x14ac:dyDescent="0.25">
      <c r="A264" s="179" t="s">
        <v>289</v>
      </c>
      <c r="B264" s="180">
        <v>907</v>
      </c>
      <c r="C264" s="163">
        <v>7</v>
      </c>
      <c r="D264" s="163">
        <v>9</v>
      </c>
      <c r="E264" s="140" t="s">
        <v>290</v>
      </c>
      <c r="F264" s="141" t="s">
        <v>187</v>
      </c>
      <c r="G264" s="159">
        <v>940</v>
      </c>
      <c r="H264" s="159">
        <v>940</v>
      </c>
    </row>
    <row r="265" spans="1:8" ht="63" x14ac:dyDescent="0.25">
      <c r="A265" s="179" t="s">
        <v>291</v>
      </c>
      <c r="B265" s="180">
        <v>907</v>
      </c>
      <c r="C265" s="163">
        <v>7</v>
      </c>
      <c r="D265" s="163">
        <v>9</v>
      </c>
      <c r="E265" s="140" t="s">
        <v>292</v>
      </c>
      <c r="F265" s="141" t="s">
        <v>187</v>
      </c>
      <c r="G265" s="159">
        <v>940</v>
      </c>
      <c r="H265" s="159">
        <v>940</v>
      </c>
    </row>
    <row r="266" spans="1:8" ht="31.5" x14ac:dyDescent="0.25">
      <c r="A266" s="179" t="s">
        <v>194</v>
      </c>
      <c r="B266" s="180">
        <v>907</v>
      </c>
      <c r="C266" s="163">
        <v>7</v>
      </c>
      <c r="D266" s="163">
        <v>9</v>
      </c>
      <c r="E266" s="140" t="s">
        <v>292</v>
      </c>
      <c r="F266" s="141" t="s">
        <v>195</v>
      </c>
      <c r="G266" s="159">
        <v>940</v>
      </c>
      <c r="H266" s="159">
        <v>940</v>
      </c>
    </row>
    <row r="267" spans="1:8" x14ac:dyDescent="0.25">
      <c r="A267" s="179" t="s">
        <v>243</v>
      </c>
      <c r="B267" s="180">
        <v>907</v>
      </c>
      <c r="C267" s="163">
        <v>7</v>
      </c>
      <c r="D267" s="163">
        <v>9</v>
      </c>
      <c r="E267" s="140" t="s">
        <v>292</v>
      </c>
      <c r="F267" s="141" t="s">
        <v>244</v>
      </c>
      <c r="G267" s="159">
        <v>0</v>
      </c>
      <c r="H267" s="159">
        <v>0</v>
      </c>
    </row>
    <row r="268" spans="1:8" ht="47.25" x14ac:dyDescent="0.25">
      <c r="A268" s="179" t="s">
        <v>330</v>
      </c>
      <c r="B268" s="180">
        <v>907</v>
      </c>
      <c r="C268" s="163">
        <v>7</v>
      </c>
      <c r="D268" s="163">
        <v>9</v>
      </c>
      <c r="E268" s="140" t="s">
        <v>331</v>
      </c>
      <c r="F268" s="141" t="s">
        <v>187</v>
      </c>
      <c r="G268" s="159">
        <v>0.7</v>
      </c>
      <c r="H268" s="159">
        <v>0</v>
      </c>
    </row>
    <row r="269" spans="1:8" ht="47.25" x14ac:dyDescent="0.25">
      <c r="A269" s="179" t="s">
        <v>360</v>
      </c>
      <c r="B269" s="180">
        <v>907</v>
      </c>
      <c r="C269" s="163">
        <v>7</v>
      </c>
      <c r="D269" s="163">
        <v>9</v>
      </c>
      <c r="E269" s="140" t="s">
        <v>361</v>
      </c>
      <c r="F269" s="141" t="s">
        <v>187</v>
      </c>
      <c r="G269" s="159">
        <v>0.7</v>
      </c>
      <c r="H269" s="159">
        <v>0</v>
      </c>
    </row>
    <row r="270" spans="1:8" ht="47.25" x14ac:dyDescent="0.25">
      <c r="A270" s="179" t="s">
        <v>362</v>
      </c>
      <c r="B270" s="180">
        <v>907</v>
      </c>
      <c r="C270" s="163">
        <v>7</v>
      </c>
      <c r="D270" s="163">
        <v>9</v>
      </c>
      <c r="E270" s="140" t="s">
        <v>363</v>
      </c>
      <c r="F270" s="141" t="s">
        <v>187</v>
      </c>
      <c r="G270" s="159">
        <v>0.7</v>
      </c>
      <c r="H270" s="159">
        <v>0</v>
      </c>
    </row>
    <row r="271" spans="1:8" ht="63" x14ac:dyDescent="0.25">
      <c r="A271" s="179" t="s">
        <v>287</v>
      </c>
      <c r="B271" s="180">
        <v>907</v>
      </c>
      <c r="C271" s="163">
        <v>7</v>
      </c>
      <c r="D271" s="163">
        <v>9</v>
      </c>
      <c r="E271" s="140" t="s">
        <v>364</v>
      </c>
      <c r="F271" s="141" t="s">
        <v>187</v>
      </c>
      <c r="G271" s="159">
        <v>0.7</v>
      </c>
      <c r="H271" s="159">
        <v>0</v>
      </c>
    </row>
    <row r="272" spans="1:8" ht="31.5" x14ac:dyDescent="0.25">
      <c r="A272" s="179" t="s">
        <v>194</v>
      </c>
      <c r="B272" s="180">
        <v>907</v>
      </c>
      <c r="C272" s="163">
        <v>7</v>
      </c>
      <c r="D272" s="163">
        <v>9</v>
      </c>
      <c r="E272" s="140" t="s">
        <v>364</v>
      </c>
      <c r="F272" s="141" t="s">
        <v>195</v>
      </c>
      <c r="G272" s="159">
        <v>0.7</v>
      </c>
      <c r="H272" s="159">
        <v>0</v>
      </c>
    </row>
    <row r="273" spans="1:8" ht="31.5" x14ac:dyDescent="0.25">
      <c r="A273" s="179" t="s">
        <v>513</v>
      </c>
      <c r="B273" s="180">
        <v>907</v>
      </c>
      <c r="C273" s="163">
        <v>7</v>
      </c>
      <c r="D273" s="163">
        <v>9</v>
      </c>
      <c r="E273" s="140" t="s">
        <v>514</v>
      </c>
      <c r="F273" s="141" t="s">
        <v>187</v>
      </c>
      <c r="G273" s="159">
        <v>37.35</v>
      </c>
      <c r="H273" s="159">
        <v>37.35</v>
      </c>
    </row>
    <row r="274" spans="1:8" ht="30" customHeight="1" x14ac:dyDescent="0.25">
      <c r="A274" s="179" t="s">
        <v>515</v>
      </c>
      <c r="B274" s="180">
        <v>907</v>
      </c>
      <c r="C274" s="163">
        <v>7</v>
      </c>
      <c r="D274" s="163">
        <v>9</v>
      </c>
      <c r="E274" s="140" t="s">
        <v>516</v>
      </c>
      <c r="F274" s="141" t="s">
        <v>187</v>
      </c>
      <c r="G274" s="159">
        <v>37.35</v>
      </c>
      <c r="H274" s="159">
        <v>37.35</v>
      </c>
    </row>
    <row r="275" spans="1:8" ht="47.25" x14ac:dyDescent="0.25">
      <c r="A275" s="179" t="s">
        <v>517</v>
      </c>
      <c r="B275" s="180">
        <v>907</v>
      </c>
      <c r="C275" s="163">
        <v>7</v>
      </c>
      <c r="D275" s="163">
        <v>9</v>
      </c>
      <c r="E275" s="140" t="s">
        <v>518</v>
      </c>
      <c r="F275" s="141" t="s">
        <v>187</v>
      </c>
      <c r="G275" s="159">
        <v>37.35</v>
      </c>
      <c r="H275" s="159">
        <v>37.35</v>
      </c>
    </row>
    <row r="276" spans="1:8" ht="47.25" x14ac:dyDescent="0.25">
      <c r="A276" s="179" t="s">
        <v>519</v>
      </c>
      <c r="B276" s="180">
        <v>907</v>
      </c>
      <c r="C276" s="163">
        <v>7</v>
      </c>
      <c r="D276" s="163">
        <v>9</v>
      </c>
      <c r="E276" s="140" t="s">
        <v>520</v>
      </c>
      <c r="F276" s="141" t="s">
        <v>187</v>
      </c>
      <c r="G276" s="159">
        <v>37.35</v>
      </c>
      <c r="H276" s="159">
        <v>37.35</v>
      </c>
    </row>
    <row r="277" spans="1:8" ht="31.5" x14ac:dyDescent="0.25">
      <c r="A277" s="179" t="s">
        <v>194</v>
      </c>
      <c r="B277" s="180">
        <v>907</v>
      </c>
      <c r="C277" s="163">
        <v>7</v>
      </c>
      <c r="D277" s="163">
        <v>9</v>
      </c>
      <c r="E277" s="140" t="s">
        <v>520</v>
      </c>
      <c r="F277" s="141" t="s">
        <v>195</v>
      </c>
      <c r="G277" s="159">
        <v>37.35</v>
      </c>
      <c r="H277" s="159">
        <v>37.35</v>
      </c>
    </row>
    <row r="278" spans="1:8" x14ac:dyDescent="0.25">
      <c r="A278" s="179" t="s">
        <v>790</v>
      </c>
      <c r="B278" s="180">
        <v>907</v>
      </c>
      <c r="C278" s="163">
        <v>10</v>
      </c>
      <c r="D278" s="163">
        <v>0</v>
      </c>
      <c r="E278" s="140" t="s">
        <v>187</v>
      </c>
      <c r="F278" s="141" t="s">
        <v>187</v>
      </c>
      <c r="G278" s="159">
        <v>15289.6</v>
      </c>
      <c r="H278" s="159">
        <v>15289.6</v>
      </c>
    </row>
    <row r="279" spans="1:8" x14ac:dyDescent="0.25">
      <c r="A279" s="179" t="s">
        <v>739</v>
      </c>
      <c r="B279" s="180">
        <v>907</v>
      </c>
      <c r="C279" s="163">
        <v>10</v>
      </c>
      <c r="D279" s="163">
        <v>4</v>
      </c>
      <c r="E279" s="140" t="s">
        <v>187</v>
      </c>
      <c r="F279" s="141" t="s">
        <v>187</v>
      </c>
      <c r="G279" s="159">
        <v>15289.6</v>
      </c>
      <c r="H279" s="159">
        <v>15289.6</v>
      </c>
    </row>
    <row r="280" spans="1:8" ht="31.5" x14ac:dyDescent="0.25">
      <c r="A280" s="179" t="s">
        <v>185</v>
      </c>
      <c r="B280" s="180">
        <v>907</v>
      </c>
      <c r="C280" s="163">
        <v>10</v>
      </c>
      <c r="D280" s="163">
        <v>4</v>
      </c>
      <c r="E280" s="140" t="s">
        <v>186</v>
      </c>
      <c r="F280" s="141" t="s">
        <v>187</v>
      </c>
      <c r="G280" s="159">
        <v>15289.6</v>
      </c>
      <c r="H280" s="159">
        <v>15289.6</v>
      </c>
    </row>
    <row r="281" spans="1:8" ht="31.5" x14ac:dyDescent="0.25">
      <c r="A281" s="179" t="s">
        <v>188</v>
      </c>
      <c r="B281" s="180">
        <v>907</v>
      </c>
      <c r="C281" s="163">
        <v>10</v>
      </c>
      <c r="D281" s="163">
        <v>4</v>
      </c>
      <c r="E281" s="140" t="s">
        <v>189</v>
      </c>
      <c r="F281" s="141" t="s">
        <v>187</v>
      </c>
      <c r="G281" s="159">
        <v>15289.6</v>
      </c>
      <c r="H281" s="159">
        <v>15289.6</v>
      </c>
    </row>
    <row r="282" spans="1:8" ht="31.5" x14ac:dyDescent="0.25">
      <c r="A282" s="179" t="s">
        <v>218</v>
      </c>
      <c r="B282" s="180">
        <v>907</v>
      </c>
      <c r="C282" s="163">
        <v>10</v>
      </c>
      <c r="D282" s="163">
        <v>4</v>
      </c>
      <c r="E282" s="140" t="s">
        <v>219</v>
      </c>
      <c r="F282" s="141" t="s">
        <v>187</v>
      </c>
      <c r="G282" s="159">
        <v>15289.6</v>
      </c>
      <c r="H282" s="159">
        <v>15289.6</v>
      </c>
    </row>
    <row r="283" spans="1:8" ht="47.25" x14ac:dyDescent="0.25">
      <c r="A283" s="179" t="s">
        <v>239</v>
      </c>
      <c r="B283" s="180">
        <v>907</v>
      </c>
      <c r="C283" s="163">
        <v>10</v>
      </c>
      <c r="D283" s="163">
        <v>4</v>
      </c>
      <c r="E283" s="140" t="s">
        <v>240</v>
      </c>
      <c r="F283" s="141" t="s">
        <v>187</v>
      </c>
      <c r="G283" s="159">
        <v>15289.6</v>
      </c>
      <c r="H283" s="159">
        <v>15289.6</v>
      </c>
    </row>
    <row r="284" spans="1:8" ht="31.5" x14ac:dyDescent="0.25">
      <c r="A284" s="179" t="s">
        <v>194</v>
      </c>
      <c r="B284" s="180">
        <v>907</v>
      </c>
      <c r="C284" s="163">
        <v>10</v>
      </c>
      <c r="D284" s="163">
        <v>4</v>
      </c>
      <c r="E284" s="140" t="s">
        <v>240</v>
      </c>
      <c r="F284" s="141" t="s">
        <v>195</v>
      </c>
      <c r="G284" s="159">
        <v>15289.6</v>
      </c>
      <c r="H284" s="159">
        <v>15289.6</v>
      </c>
    </row>
    <row r="285" spans="1:8" x14ac:dyDescent="0.25">
      <c r="A285" s="182" t="s">
        <v>802</v>
      </c>
      <c r="B285" s="183">
        <v>910</v>
      </c>
      <c r="C285" s="162">
        <v>0</v>
      </c>
      <c r="D285" s="162">
        <v>0</v>
      </c>
      <c r="E285" s="154" t="s">
        <v>187</v>
      </c>
      <c r="F285" s="155" t="s">
        <v>187</v>
      </c>
      <c r="G285" s="160">
        <v>155922.52046</v>
      </c>
      <c r="H285" s="160">
        <v>156723.97846000001</v>
      </c>
    </row>
    <row r="286" spans="1:8" x14ac:dyDescent="0.25">
      <c r="A286" s="179" t="s">
        <v>781</v>
      </c>
      <c r="B286" s="180">
        <v>910</v>
      </c>
      <c r="C286" s="163">
        <v>1</v>
      </c>
      <c r="D286" s="163">
        <v>0</v>
      </c>
      <c r="E286" s="140" t="s">
        <v>187</v>
      </c>
      <c r="F286" s="141" t="s">
        <v>187</v>
      </c>
      <c r="G286" s="159">
        <v>49291.889459999999</v>
      </c>
      <c r="H286" s="159">
        <v>48807.356460000003</v>
      </c>
    </row>
    <row r="287" spans="1:8" ht="47.25" x14ac:dyDescent="0.25">
      <c r="A287" s="179" t="s">
        <v>696</v>
      </c>
      <c r="B287" s="180">
        <v>910</v>
      </c>
      <c r="C287" s="163">
        <v>1</v>
      </c>
      <c r="D287" s="163">
        <v>6</v>
      </c>
      <c r="E287" s="140" t="s">
        <v>187</v>
      </c>
      <c r="F287" s="141" t="s">
        <v>187</v>
      </c>
      <c r="G287" s="159">
        <v>13558.840460000001</v>
      </c>
      <c r="H287" s="159">
        <v>13558.395460000002</v>
      </c>
    </row>
    <row r="288" spans="1:8" ht="47.25" x14ac:dyDescent="0.25">
      <c r="A288" s="179" t="s">
        <v>388</v>
      </c>
      <c r="B288" s="180">
        <v>910</v>
      </c>
      <c r="C288" s="163">
        <v>1</v>
      </c>
      <c r="D288" s="163">
        <v>6</v>
      </c>
      <c r="E288" s="140" t="s">
        <v>389</v>
      </c>
      <c r="F288" s="141" t="s">
        <v>187</v>
      </c>
      <c r="G288" s="159">
        <v>13558.840460000001</v>
      </c>
      <c r="H288" s="159">
        <v>13558.395460000002</v>
      </c>
    </row>
    <row r="289" spans="1:8" ht="63" x14ac:dyDescent="0.25">
      <c r="A289" s="179" t="s">
        <v>390</v>
      </c>
      <c r="B289" s="180">
        <v>910</v>
      </c>
      <c r="C289" s="163">
        <v>1</v>
      </c>
      <c r="D289" s="163">
        <v>6</v>
      </c>
      <c r="E289" s="140" t="s">
        <v>391</v>
      </c>
      <c r="F289" s="141" t="s">
        <v>187</v>
      </c>
      <c r="G289" s="159">
        <v>13558.840460000001</v>
      </c>
      <c r="H289" s="159">
        <v>13558.395460000002</v>
      </c>
    </row>
    <row r="290" spans="1:8" ht="78.75" x14ac:dyDescent="0.25">
      <c r="A290" s="179" t="s">
        <v>392</v>
      </c>
      <c r="B290" s="180">
        <v>910</v>
      </c>
      <c r="C290" s="163">
        <v>1</v>
      </c>
      <c r="D290" s="163">
        <v>6</v>
      </c>
      <c r="E290" s="140" t="s">
        <v>393</v>
      </c>
      <c r="F290" s="141" t="s">
        <v>187</v>
      </c>
      <c r="G290" s="159">
        <v>13558.840460000001</v>
      </c>
      <c r="H290" s="159">
        <v>13558.395460000002</v>
      </c>
    </row>
    <row r="291" spans="1:8" x14ac:dyDescent="0.25">
      <c r="A291" s="179" t="s">
        <v>327</v>
      </c>
      <c r="B291" s="180">
        <v>910</v>
      </c>
      <c r="C291" s="163">
        <v>1</v>
      </c>
      <c r="D291" s="163">
        <v>6</v>
      </c>
      <c r="E291" s="140" t="s">
        <v>395</v>
      </c>
      <c r="F291" s="141" t="s">
        <v>187</v>
      </c>
      <c r="G291" s="159">
        <v>3481.7484599999998</v>
      </c>
      <c r="H291" s="159">
        <v>3599.1284599999999</v>
      </c>
    </row>
    <row r="292" spans="1:8" ht="63" x14ac:dyDescent="0.25">
      <c r="A292" s="179" t="s">
        <v>208</v>
      </c>
      <c r="B292" s="180">
        <v>910</v>
      </c>
      <c r="C292" s="163">
        <v>1</v>
      </c>
      <c r="D292" s="163">
        <v>6</v>
      </c>
      <c r="E292" s="140" t="s">
        <v>395</v>
      </c>
      <c r="F292" s="141" t="s">
        <v>209</v>
      </c>
      <c r="G292" s="159">
        <v>1375.7644599999999</v>
      </c>
      <c r="H292" s="159">
        <v>1375.7644599999999</v>
      </c>
    </row>
    <row r="293" spans="1:8" ht="31.5" x14ac:dyDescent="0.25">
      <c r="A293" s="179" t="s">
        <v>194</v>
      </c>
      <c r="B293" s="180">
        <v>910</v>
      </c>
      <c r="C293" s="163">
        <v>1</v>
      </c>
      <c r="D293" s="163">
        <v>6</v>
      </c>
      <c r="E293" s="140" t="s">
        <v>395</v>
      </c>
      <c r="F293" s="141" t="s">
        <v>195</v>
      </c>
      <c r="G293" s="159">
        <v>2105.9839999999999</v>
      </c>
      <c r="H293" s="159">
        <v>2223.364</v>
      </c>
    </row>
    <row r="294" spans="1:8" ht="78.75" x14ac:dyDescent="0.25">
      <c r="A294" s="179" t="s">
        <v>397</v>
      </c>
      <c r="B294" s="180">
        <v>910</v>
      </c>
      <c r="C294" s="163">
        <v>1</v>
      </c>
      <c r="D294" s="163">
        <v>6</v>
      </c>
      <c r="E294" s="140" t="s">
        <v>398</v>
      </c>
      <c r="F294" s="141" t="s">
        <v>187</v>
      </c>
      <c r="G294" s="159">
        <v>40.5</v>
      </c>
      <c r="H294" s="159">
        <v>40.9</v>
      </c>
    </row>
    <row r="295" spans="1:8" ht="63" x14ac:dyDescent="0.25">
      <c r="A295" s="179" t="s">
        <v>208</v>
      </c>
      <c r="B295" s="180">
        <v>910</v>
      </c>
      <c r="C295" s="163">
        <v>1</v>
      </c>
      <c r="D295" s="163">
        <v>6</v>
      </c>
      <c r="E295" s="140" t="s">
        <v>398</v>
      </c>
      <c r="F295" s="141" t="s">
        <v>209</v>
      </c>
      <c r="G295" s="159">
        <v>40.5</v>
      </c>
      <c r="H295" s="159">
        <v>40.9</v>
      </c>
    </row>
    <row r="296" spans="1:8" ht="138.75" customHeight="1" x14ac:dyDescent="0.25">
      <c r="A296" s="179" t="s">
        <v>270</v>
      </c>
      <c r="B296" s="180">
        <v>910</v>
      </c>
      <c r="C296" s="163">
        <v>1</v>
      </c>
      <c r="D296" s="163">
        <v>6</v>
      </c>
      <c r="E296" s="140" t="s">
        <v>399</v>
      </c>
      <c r="F296" s="141" t="s">
        <v>187</v>
      </c>
      <c r="G296" s="159">
        <v>10036.592000000001</v>
      </c>
      <c r="H296" s="159">
        <v>9918.3670000000002</v>
      </c>
    </row>
    <row r="297" spans="1:8" ht="63" x14ac:dyDescent="0.25">
      <c r="A297" s="179" t="s">
        <v>208</v>
      </c>
      <c r="B297" s="180">
        <v>910</v>
      </c>
      <c r="C297" s="163">
        <v>1</v>
      </c>
      <c r="D297" s="163">
        <v>6</v>
      </c>
      <c r="E297" s="140" t="s">
        <v>399</v>
      </c>
      <c r="F297" s="141" t="s">
        <v>209</v>
      </c>
      <c r="G297" s="159">
        <v>10036.592000000001</v>
      </c>
      <c r="H297" s="159">
        <v>9918.3670000000002</v>
      </c>
    </row>
    <row r="298" spans="1:8" x14ac:dyDescent="0.25">
      <c r="A298" s="179" t="s">
        <v>691</v>
      </c>
      <c r="B298" s="180">
        <v>910</v>
      </c>
      <c r="C298" s="163">
        <v>1</v>
      </c>
      <c r="D298" s="163">
        <v>13</v>
      </c>
      <c r="E298" s="140" t="s">
        <v>187</v>
      </c>
      <c r="F298" s="141" t="s">
        <v>187</v>
      </c>
      <c r="G298" s="159">
        <v>35733.048999999999</v>
      </c>
      <c r="H298" s="159">
        <v>35248.961000000003</v>
      </c>
    </row>
    <row r="299" spans="1:8" ht="47.25" x14ac:dyDescent="0.25">
      <c r="A299" s="179" t="s">
        <v>388</v>
      </c>
      <c r="B299" s="180">
        <v>910</v>
      </c>
      <c r="C299" s="163">
        <v>1</v>
      </c>
      <c r="D299" s="163">
        <v>13</v>
      </c>
      <c r="E299" s="140" t="s">
        <v>389</v>
      </c>
      <c r="F299" s="141" t="s">
        <v>187</v>
      </c>
      <c r="G299" s="159">
        <v>30121.949000000001</v>
      </c>
      <c r="H299" s="159">
        <v>29637.861000000001</v>
      </c>
    </row>
    <row r="300" spans="1:8" ht="63" x14ac:dyDescent="0.25">
      <c r="A300" s="179" t="s">
        <v>390</v>
      </c>
      <c r="B300" s="180">
        <v>910</v>
      </c>
      <c r="C300" s="163">
        <v>1</v>
      </c>
      <c r="D300" s="163">
        <v>13</v>
      </c>
      <c r="E300" s="140" t="s">
        <v>391</v>
      </c>
      <c r="F300" s="141" t="s">
        <v>187</v>
      </c>
      <c r="G300" s="159">
        <v>30121.949000000001</v>
      </c>
      <c r="H300" s="159">
        <v>29637.861000000001</v>
      </c>
    </row>
    <row r="301" spans="1:8" ht="78.75" x14ac:dyDescent="0.25">
      <c r="A301" s="179" t="s">
        <v>392</v>
      </c>
      <c r="B301" s="180">
        <v>910</v>
      </c>
      <c r="C301" s="163">
        <v>1</v>
      </c>
      <c r="D301" s="163">
        <v>13</v>
      </c>
      <c r="E301" s="140" t="s">
        <v>393</v>
      </c>
      <c r="F301" s="141" t="s">
        <v>187</v>
      </c>
      <c r="G301" s="159">
        <v>30121.949000000001</v>
      </c>
      <c r="H301" s="159">
        <v>29637.861000000001</v>
      </c>
    </row>
    <row r="302" spans="1:8" x14ac:dyDescent="0.25">
      <c r="A302" s="179" t="s">
        <v>202</v>
      </c>
      <c r="B302" s="180">
        <v>910</v>
      </c>
      <c r="C302" s="163">
        <v>1</v>
      </c>
      <c r="D302" s="163">
        <v>13</v>
      </c>
      <c r="E302" s="140" t="s">
        <v>396</v>
      </c>
      <c r="F302" s="141" t="s">
        <v>187</v>
      </c>
      <c r="G302" s="159">
        <v>1254.0909999999999</v>
      </c>
      <c r="H302" s="159">
        <v>1274.0029999999999</v>
      </c>
    </row>
    <row r="303" spans="1:8" ht="31.5" x14ac:dyDescent="0.25">
      <c r="A303" s="179" t="s">
        <v>194</v>
      </c>
      <c r="B303" s="180">
        <v>910</v>
      </c>
      <c r="C303" s="163">
        <v>1</v>
      </c>
      <c r="D303" s="163">
        <v>13</v>
      </c>
      <c r="E303" s="140" t="s">
        <v>396</v>
      </c>
      <c r="F303" s="141" t="s">
        <v>195</v>
      </c>
      <c r="G303" s="159">
        <v>1254.0909999999999</v>
      </c>
      <c r="H303" s="159">
        <v>1274.0029999999999</v>
      </c>
    </row>
    <row r="304" spans="1:8" ht="141" customHeight="1" x14ac:dyDescent="0.25">
      <c r="A304" s="179" t="s">
        <v>270</v>
      </c>
      <c r="B304" s="180">
        <v>910</v>
      </c>
      <c r="C304" s="163">
        <v>1</v>
      </c>
      <c r="D304" s="163">
        <v>13</v>
      </c>
      <c r="E304" s="140" t="s">
        <v>399</v>
      </c>
      <c r="F304" s="141" t="s">
        <v>187</v>
      </c>
      <c r="G304" s="159">
        <v>28867.858</v>
      </c>
      <c r="H304" s="159">
        <v>28363.858</v>
      </c>
    </row>
    <row r="305" spans="1:8" ht="63" x14ac:dyDescent="0.25">
      <c r="A305" s="179" t="s">
        <v>208</v>
      </c>
      <c r="B305" s="180">
        <v>910</v>
      </c>
      <c r="C305" s="163">
        <v>1</v>
      </c>
      <c r="D305" s="163">
        <v>13</v>
      </c>
      <c r="E305" s="140" t="s">
        <v>399</v>
      </c>
      <c r="F305" s="141" t="s">
        <v>209</v>
      </c>
      <c r="G305" s="159">
        <v>28867.858</v>
      </c>
      <c r="H305" s="159">
        <v>28363.858</v>
      </c>
    </row>
    <row r="306" spans="1:8" x14ac:dyDescent="0.25">
      <c r="A306" s="179" t="s">
        <v>648</v>
      </c>
      <c r="B306" s="180">
        <v>910</v>
      </c>
      <c r="C306" s="163">
        <v>1</v>
      </c>
      <c r="D306" s="163">
        <v>13</v>
      </c>
      <c r="E306" s="140" t="s">
        <v>649</v>
      </c>
      <c r="F306" s="141" t="s">
        <v>187</v>
      </c>
      <c r="G306" s="159">
        <v>5611.1</v>
      </c>
      <c r="H306" s="159">
        <v>5611.1</v>
      </c>
    </row>
    <row r="307" spans="1:8" ht="31.5" x14ac:dyDescent="0.25">
      <c r="A307" s="179" t="s">
        <v>684</v>
      </c>
      <c r="B307" s="180">
        <v>910</v>
      </c>
      <c r="C307" s="163">
        <v>1</v>
      </c>
      <c r="D307" s="163">
        <v>13</v>
      </c>
      <c r="E307" s="140" t="s">
        <v>685</v>
      </c>
      <c r="F307" s="141" t="s">
        <v>187</v>
      </c>
      <c r="G307" s="159">
        <v>5611.1</v>
      </c>
      <c r="H307" s="159">
        <v>5611.1</v>
      </c>
    </row>
    <row r="308" spans="1:8" ht="47.25" x14ac:dyDescent="0.25">
      <c r="A308" s="179" t="s">
        <v>686</v>
      </c>
      <c r="B308" s="180">
        <v>910</v>
      </c>
      <c r="C308" s="163">
        <v>1</v>
      </c>
      <c r="D308" s="163">
        <v>13</v>
      </c>
      <c r="E308" s="140" t="s">
        <v>687</v>
      </c>
      <c r="F308" s="141" t="s">
        <v>187</v>
      </c>
      <c r="G308" s="159">
        <v>5611.1</v>
      </c>
      <c r="H308" s="159">
        <v>5611.1</v>
      </c>
    </row>
    <row r="309" spans="1:8" ht="63" x14ac:dyDescent="0.25">
      <c r="A309" s="179" t="s">
        <v>688</v>
      </c>
      <c r="B309" s="180">
        <v>910</v>
      </c>
      <c r="C309" s="163">
        <v>1</v>
      </c>
      <c r="D309" s="163">
        <v>13</v>
      </c>
      <c r="E309" s="140" t="s">
        <v>689</v>
      </c>
      <c r="F309" s="141" t="s">
        <v>187</v>
      </c>
      <c r="G309" s="159">
        <v>0</v>
      </c>
      <c r="H309" s="159">
        <v>0</v>
      </c>
    </row>
    <row r="310" spans="1:8" x14ac:dyDescent="0.25">
      <c r="A310" s="179" t="s">
        <v>204</v>
      </c>
      <c r="B310" s="180">
        <v>910</v>
      </c>
      <c r="C310" s="163">
        <v>1</v>
      </c>
      <c r="D310" s="163">
        <v>13</v>
      </c>
      <c r="E310" s="140" t="s">
        <v>689</v>
      </c>
      <c r="F310" s="141" t="s">
        <v>205</v>
      </c>
      <c r="G310" s="159">
        <v>0</v>
      </c>
      <c r="H310" s="159">
        <v>0</v>
      </c>
    </row>
    <row r="311" spans="1:8" ht="31.5" x14ac:dyDescent="0.25">
      <c r="A311" s="179" t="s">
        <v>214</v>
      </c>
      <c r="B311" s="180">
        <v>910</v>
      </c>
      <c r="C311" s="163">
        <v>1</v>
      </c>
      <c r="D311" s="163">
        <v>13</v>
      </c>
      <c r="E311" s="140" t="s">
        <v>690</v>
      </c>
      <c r="F311" s="141" t="s">
        <v>187</v>
      </c>
      <c r="G311" s="159">
        <v>5611.1</v>
      </c>
      <c r="H311" s="159">
        <v>5611.1</v>
      </c>
    </row>
    <row r="312" spans="1:8" x14ac:dyDescent="0.25">
      <c r="A312" s="179" t="s">
        <v>204</v>
      </c>
      <c r="B312" s="180">
        <v>910</v>
      </c>
      <c r="C312" s="163">
        <v>1</v>
      </c>
      <c r="D312" s="163">
        <v>13</v>
      </c>
      <c r="E312" s="140" t="s">
        <v>690</v>
      </c>
      <c r="F312" s="141" t="s">
        <v>205</v>
      </c>
      <c r="G312" s="159">
        <v>5611.1</v>
      </c>
      <c r="H312" s="159">
        <v>5611.1</v>
      </c>
    </row>
    <row r="313" spans="1:8" x14ac:dyDescent="0.25">
      <c r="A313" s="179" t="s">
        <v>787</v>
      </c>
      <c r="B313" s="180">
        <v>910</v>
      </c>
      <c r="C313" s="163">
        <v>7</v>
      </c>
      <c r="D313" s="163">
        <v>0</v>
      </c>
      <c r="E313" s="140" t="s">
        <v>187</v>
      </c>
      <c r="F313" s="141" t="s">
        <v>187</v>
      </c>
      <c r="G313" s="159">
        <v>30</v>
      </c>
      <c r="H313" s="159">
        <v>15</v>
      </c>
    </row>
    <row r="314" spans="1:8" ht="31.5" x14ac:dyDescent="0.25">
      <c r="A314" s="179" t="s">
        <v>697</v>
      </c>
      <c r="B314" s="180">
        <v>910</v>
      </c>
      <c r="C314" s="163">
        <v>7</v>
      </c>
      <c r="D314" s="163">
        <v>5</v>
      </c>
      <c r="E314" s="140" t="s">
        <v>187</v>
      </c>
      <c r="F314" s="141" t="s">
        <v>187</v>
      </c>
      <c r="G314" s="159">
        <v>30</v>
      </c>
      <c r="H314" s="159">
        <v>15</v>
      </c>
    </row>
    <row r="315" spans="1:8" ht="47.25" x14ac:dyDescent="0.25">
      <c r="A315" s="179" t="s">
        <v>388</v>
      </c>
      <c r="B315" s="180">
        <v>910</v>
      </c>
      <c r="C315" s="163">
        <v>7</v>
      </c>
      <c r="D315" s="163">
        <v>5</v>
      </c>
      <c r="E315" s="140" t="s">
        <v>389</v>
      </c>
      <c r="F315" s="141" t="s">
        <v>187</v>
      </c>
      <c r="G315" s="159">
        <v>30</v>
      </c>
      <c r="H315" s="159">
        <v>15</v>
      </c>
    </row>
    <row r="316" spans="1:8" ht="63" x14ac:dyDescent="0.25">
      <c r="A316" s="179" t="s">
        <v>390</v>
      </c>
      <c r="B316" s="180">
        <v>910</v>
      </c>
      <c r="C316" s="163">
        <v>7</v>
      </c>
      <c r="D316" s="163">
        <v>5</v>
      </c>
      <c r="E316" s="140" t="s">
        <v>391</v>
      </c>
      <c r="F316" s="141" t="s">
        <v>187</v>
      </c>
      <c r="G316" s="159">
        <v>30</v>
      </c>
      <c r="H316" s="159">
        <v>15</v>
      </c>
    </row>
    <row r="317" spans="1:8" ht="78.75" x14ac:dyDescent="0.25">
      <c r="A317" s="179" t="s">
        <v>392</v>
      </c>
      <c r="B317" s="180">
        <v>910</v>
      </c>
      <c r="C317" s="163">
        <v>7</v>
      </c>
      <c r="D317" s="163">
        <v>5</v>
      </c>
      <c r="E317" s="140" t="s">
        <v>393</v>
      </c>
      <c r="F317" s="141" t="s">
        <v>187</v>
      </c>
      <c r="G317" s="159">
        <v>30</v>
      </c>
      <c r="H317" s="159">
        <v>15</v>
      </c>
    </row>
    <row r="318" spans="1:8" ht="31.5" x14ac:dyDescent="0.25">
      <c r="A318" s="179" t="s">
        <v>200</v>
      </c>
      <c r="B318" s="180">
        <v>910</v>
      </c>
      <c r="C318" s="163">
        <v>7</v>
      </c>
      <c r="D318" s="163">
        <v>5</v>
      </c>
      <c r="E318" s="140" t="s">
        <v>394</v>
      </c>
      <c r="F318" s="141" t="s">
        <v>187</v>
      </c>
      <c r="G318" s="159">
        <v>30</v>
      </c>
      <c r="H318" s="159">
        <v>15</v>
      </c>
    </row>
    <row r="319" spans="1:8" ht="31.5" x14ac:dyDescent="0.25">
      <c r="A319" s="179" t="s">
        <v>194</v>
      </c>
      <c r="B319" s="180">
        <v>910</v>
      </c>
      <c r="C319" s="163">
        <v>7</v>
      </c>
      <c r="D319" s="163">
        <v>5</v>
      </c>
      <c r="E319" s="140" t="s">
        <v>394</v>
      </c>
      <c r="F319" s="141" t="s">
        <v>195</v>
      </c>
      <c r="G319" s="159">
        <v>30</v>
      </c>
      <c r="H319" s="159">
        <v>15</v>
      </c>
    </row>
    <row r="320" spans="1:8" ht="31.5" x14ac:dyDescent="0.25">
      <c r="A320" s="179" t="s">
        <v>793</v>
      </c>
      <c r="B320" s="180">
        <v>910</v>
      </c>
      <c r="C320" s="163">
        <v>13</v>
      </c>
      <c r="D320" s="163">
        <v>0</v>
      </c>
      <c r="E320" s="140" t="s">
        <v>187</v>
      </c>
      <c r="F320" s="141" t="s">
        <v>187</v>
      </c>
      <c r="G320" s="159">
        <v>184.03100000000001</v>
      </c>
      <c r="H320" s="159">
        <v>376.72199999999998</v>
      </c>
    </row>
    <row r="321" spans="1:8" ht="31.5" x14ac:dyDescent="0.25">
      <c r="A321" s="179" t="s">
        <v>717</v>
      </c>
      <c r="B321" s="180">
        <v>910</v>
      </c>
      <c r="C321" s="163">
        <v>13</v>
      </c>
      <c r="D321" s="163">
        <v>1</v>
      </c>
      <c r="E321" s="140" t="s">
        <v>187</v>
      </c>
      <c r="F321" s="141" t="s">
        <v>187</v>
      </c>
      <c r="G321" s="159">
        <v>184.03100000000001</v>
      </c>
      <c r="H321" s="159">
        <v>376.72199999999998</v>
      </c>
    </row>
    <row r="322" spans="1:8" ht="47.25" x14ac:dyDescent="0.25">
      <c r="A322" s="179" t="s">
        <v>388</v>
      </c>
      <c r="B322" s="180">
        <v>910</v>
      </c>
      <c r="C322" s="163">
        <v>13</v>
      </c>
      <c r="D322" s="163">
        <v>1</v>
      </c>
      <c r="E322" s="140" t="s">
        <v>389</v>
      </c>
      <c r="F322" s="141" t="s">
        <v>187</v>
      </c>
      <c r="G322" s="159">
        <v>184.03100000000001</v>
      </c>
      <c r="H322" s="159">
        <v>376.72199999999998</v>
      </c>
    </row>
    <row r="323" spans="1:8" ht="63" x14ac:dyDescent="0.25">
      <c r="A323" s="179" t="s">
        <v>390</v>
      </c>
      <c r="B323" s="180">
        <v>910</v>
      </c>
      <c r="C323" s="163">
        <v>13</v>
      </c>
      <c r="D323" s="163">
        <v>1</v>
      </c>
      <c r="E323" s="140" t="s">
        <v>391</v>
      </c>
      <c r="F323" s="141" t="s">
        <v>187</v>
      </c>
      <c r="G323" s="159">
        <v>184.03100000000001</v>
      </c>
      <c r="H323" s="159">
        <v>376.72199999999998</v>
      </c>
    </row>
    <row r="324" spans="1:8" x14ac:dyDescent="0.25">
      <c r="A324" s="179" t="s">
        <v>400</v>
      </c>
      <c r="B324" s="180">
        <v>910</v>
      </c>
      <c r="C324" s="163">
        <v>13</v>
      </c>
      <c r="D324" s="163">
        <v>1</v>
      </c>
      <c r="E324" s="140" t="s">
        <v>401</v>
      </c>
      <c r="F324" s="141" t="s">
        <v>187</v>
      </c>
      <c r="G324" s="159">
        <v>184.03100000000001</v>
      </c>
      <c r="H324" s="159">
        <v>376.72199999999998</v>
      </c>
    </row>
    <row r="325" spans="1:8" x14ac:dyDescent="0.25">
      <c r="A325" s="179" t="s">
        <v>402</v>
      </c>
      <c r="B325" s="180">
        <v>910</v>
      </c>
      <c r="C325" s="163">
        <v>13</v>
      </c>
      <c r="D325" s="163">
        <v>1</v>
      </c>
      <c r="E325" s="140" t="s">
        <v>403</v>
      </c>
      <c r="F325" s="141" t="s">
        <v>187</v>
      </c>
      <c r="G325" s="159">
        <v>184.03100000000001</v>
      </c>
      <c r="H325" s="159">
        <v>376.72199999999998</v>
      </c>
    </row>
    <row r="326" spans="1:8" x14ac:dyDescent="0.25">
      <c r="A326" s="179" t="s">
        <v>404</v>
      </c>
      <c r="B326" s="180">
        <v>910</v>
      </c>
      <c r="C326" s="163">
        <v>13</v>
      </c>
      <c r="D326" s="163">
        <v>1</v>
      </c>
      <c r="E326" s="140" t="s">
        <v>403</v>
      </c>
      <c r="F326" s="141" t="s">
        <v>405</v>
      </c>
      <c r="G326" s="159">
        <v>184.03100000000001</v>
      </c>
      <c r="H326" s="159">
        <v>376.72199999999998</v>
      </c>
    </row>
    <row r="327" spans="1:8" ht="47.25" x14ac:dyDescent="0.25">
      <c r="A327" s="179" t="s">
        <v>794</v>
      </c>
      <c r="B327" s="180">
        <v>910</v>
      </c>
      <c r="C327" s="163">
        <v>14</v>
      </c>
      <c r="D327" s="163">
        <v>0</v>
      </c>
      <c r="E327" s="140" t="s">
        <v>187</v>
      </c>
      <c r="F327" s="141" t="s">
        <v>187</v>
      </c>
      <c r="G327" s="159">
        <v>106416.6</v>
      </c>
      <c r="H327" s="159">
        <v>107524.9</v>
      </c>
    </row>
    <row r="328" spans="1:8" ht="47.25" x14ac:dyDescent="0.25">
      <c r="A328" s="179" t="s">
        <v>715</v>
      </c>
      <c r="B328" s="180">
        <v>910</v>
      </c>
      <c r="C328" s="163">
        <v>14</v>
      </c>
      <c r="D328" s="163">
        <v>1</v>
      </c>
      <c r="E328" s="140" t="s">
        <v>187</v>
      </c>
      <c r="F328" s="141" t="s">
        <v>187</v>
      </c>
      <c r="G328" s="159">
        <v>99416.6</v>
      </c>
      <c r="H328" s="159">
        <v>98524.9</v>
      </c>
    </row>
    <row r="329" spans="1:8" ht="47.25" x14ac:dyDescent="0.25">
      <c r="A329" s="179" t="s">
        <v>388</v>
      </c>
      <c r="B329" s="180">
        <v>910</v>
      </c>
      <c r="C329" s="163">
        <v>14</v>
      </c>
      <c r="D329" s="163">
        <v>1</v>
      </c>
      <c r="E329" s="140" t="s">
        <v>389</v>
      </c>
      <c r="F329" s="141" t="s">
        <v>187</v>
      </c>
      <c r="G329" s="159">
        <v>99416.6</v>
      </c>
      <c r="H329" s="159">
        <v>98524.9</v>
      </c>
    </row>
    <row r="330" spans="1:8" ht="63" x14ac:dyDescent="0.25">
      <c r="A330" s="179" t="s">
        <v>406</v>
      </c>
      <c r="B330" s="180">
        <v>910</v>
      </c>
      <c r="C330" s="163">
        <v>14</v>
      </c>
      <c r="D330" s="163">
        <v>1</v>
      </c>
      <c r="E330" s="140" t="s">
        <v>407</v>
      </c>
      <c r="F330" s="141" t="s">
        <v>187</v>
      </c>
      <c r="G330" s="159">
        <v>99416.6</v>
      </c>
      <c r="H330" s="159">
        <v>98524.9</v>
      </c>
    </row>
    <row r="331" spans="1:8" ht="31.5" x14ac:dyDescent="0.25">
      <c r="A331" s="179" t="s">
        <v>408</v>
      </c>
      <c r="B331" s="180">
        <v>910</v>
      </c>
      <c r="C331" s="163">
        <v>14</v>
      </c>
      <c r="D331" s="163">
        <v>1</v>
      </c>
      <c r="E331" s="140" t="s">
        <v>409</v>
      </c>
      <c r="F331" s="141" t="s">
        <v>187</v>
      </c>
      <c r="G331" s="159">
        <v>99416.6</v>
      </c>
      <c r="H331" s="159">
        <v>98524.9</v>
      </c>
    </row>
    <row r="332" spans="1:8" x14ac:dyDescent="0.25">
      <c r="A332" s="179" t="s">
        <v>410</v>
      </c>
      <c r="B332" s="180">
        <v>910</v>
      </c>
      <c r="C332" s="163">
        <v>14</v>
      </c>
      <c r="D332" s="163">
        <v>1</v>
      </c>
      <c r="E332" s="140" t="s">
        <v>411</v>
      </c>
      <c r="F332" s="141" t="s">
        <v>187</v>
      </c>
      <c r="G332" s="159">
        <v>13117.7</v>
      </c>
      <c r="H332" s="159">
        <v>12678</v>
      </c>
    </row>
    <row r="333" spans="1:8" x14ac:dyDescent="0.25">
      <c r="A333" s="179" t="s">
        <v>412</v>
      </c>
      <c r="B333" s="180">
        <v>910</v>
      </c>
      <c r="C333" s="163">
        <v>14</v>
      </c>
      <c r="D333" s="163">
        <v>1</v>
      </c>
      <c r="E333" s="140" t="s">
        <v>411</v>
      </c>
      <c r="F333" s="141" t="s">
        <v>413</v>
      </c>
      <c r="G333" s="159">
        <v>13117.7</v>
      </c>
      <c r="H333" s="159">
        <v>12678</v>
      </c>
    </row>
    <row r="334" spans="1:8" ht="78.75" x14ac:dyDescent="0.25">
      <c r="A334" s="179" t="s">
        <v>397</v>
      </c>
      <c r="B334" s="180">
        <v>910</v>
      </c>
      <c r="C334" s="163">
        <v>14</v>
      </c>
      <c r="D334" s="163">
        <v>1</v>
      </c>
      <c r="E334" s="140" t="s">
        <v>416</v>
      </c>
      <c r="F334" s="141" t="s">
        <v>187</v>
      </c>
      <c r="G334" s="159">
        <v>86298.9</v>
      </c>
      <c r="H334" s="159">
        <v>85846.9</v>
      </c>
    </row>
    <row r="335" spans="1:8" x14ac:dyDescent="0.25">
      <c r="A335" s="179" t="s">
        <v>412</v>
      </c>
      <c r="B335" s="180">
        <v>910</v>
      </c>
      <c r="C335" s="163">
        <v>14</v>
      </c>
      <c r="D335" s="163">
        <v>1</v>
      </c>
      <c r="E335" s="140" t="s">
        <v>416</v>
      </c>
      <c r="F335" s="141" t="s">
        <v>413</v>
      </c>
      <c r="G335" s="159">
        <v>86298.9</v>
      </c>
      <c r="H335" s="159">
        <v>85846.9</v>
      </c>
    </row>
    <row r="336" spans="1:8" x14ac:dyDescent="0.25">
      <c r="A336" s="179" t="s">
        <v>716</v>
      </c>
      <c r="B336" s="180">
        <v>910</v>
      </c>
      <c r="C336" s="163">
        <v>14</v>
      </c>
      <c r="D336" s="163">
        <v>3</v>
      </c>
      <c r="E336" s="140" t="s">
        <v>187</v>
      </c>
      <c r="F336" s="141" t="s">
        <v>187</v>
      </c>
      <c r="G336" s="159">
        <v>7000</v>
      </c>
      <c r="H336" s="159">
        <v>9000</v>
      </c>
    </row>
    <row r="337" spans="1:8" ht="47.25" x14ac:dyDescent="0.25">
      <c r="A337" s="179" t="s">
        <v>388</v>
      </c>
      <c r="B337" s="180">
        <v>910</v>
      </c>
      <c r="C337" s="163">
        <v>14</v>
      </c>
      <c r="D337" s="163">
        <v>3</v>
      </c>
      <c r="E337" s="140" t="s">
        <v>389</v>
      </c>
      <c r="F337" s="141" t="s">
        <v>187</v>
      </c>
      <c r="G337" s="159">
        <v>7000</v>
      </c>
      <c r="H337" s="159">
        <v>9000</v>
      </c>
    </row>
    <row r="338" spans="1:8" ht="63" x14ac:dyDescent="0.25">
      <c r="A338" s="179" t="s">
        <v>406</v>
      </c>
      <c r="B338" s="180">
        <v>910</v>
      </c>
      <c r="C338" s="163">
        <v>14</v>
      </c>
      <c r="D338" s="163">
        <v>3</v>
      </c>
      <c r="E338" s="140" t="s">
        <v>407</v>
      </c>
      <c r="F338" s="141" t="s">
        <v>187</v>
      </c>
      <c r="G338" s="159">
        <v>7000</v>
      </c>
      <c r="H338" s="159">
        <v>9000</v>
      </c>
    </row>
    <row r="339" spans="1:8" ht="31.5" x14ac:dyDescent="0.25">
      <c r="A339" s="179" t="s">
        <v>408</v>
      </c>
      <c r="B339" s="180">
        <v>910</v>
      </c>
      <c r="C339" s="163">
        <v>14</v>
      </c>
      <c r="D339" s="163">
        <v>3</v>
      </c>
      <c r="E339" s="140" t="s">
        <v>409</v>
      </c>
      <c r="F339" s="141" t="s">
        <v>187</v>
      </c>
      <c r="G339" s="159">
        <v>7000</v>
      </c>
      <c r="H339" s="159">
        <v>9000</v>
      </c>
    </row>
    <row r="340" spans="1:8" ht="47.25" x14ac:dyDescent="0.25">
      <c r="A340" s="179" t="s">
        <v>414</v>
      </c>
      <c r="B340" s="180">
        <v>910</v>
      </c>
      <c r="C340" s="163">
        <v>14</v>
      </c>
      <c r="D340" s="163">
        <v>3</v>
      </c>
      <c r="E340" s="140" t="s">
        <v>415</v>
      </c>
      <c r="F340" s="141" t="s">
        <v>187</v>
      </c>
      <c r="G340" s="159">
        <v>7000</v>
      </c>
      <c r="H340" s="159">
        <v>9000</v>
      </c>
    </row>
    <row r="341" spans="1:8" x14ac:dyDescent="0.25">
      <c r="A341" s="179" t="s">
        <v>412</v>
      </c>
      <c r="B341" s="180">
        <v>910</v>
      </c>
      <c r="C341" s="163">
        <v>14</v>
      </c>
      <c r="D341" s="163">
        <v>3</v>
      </c>
      <c r="E341" s="140" t="s">
        <v>415</v>
      </c>
      <c r="F341" s="141" t="s">
        <v>413</v>
      </c>
      <c r="G341" s="159">
        <v>7000</v>
      </c>
      <c r="H341" s="159">
        <v>9000</v>
      </c>
    </row>
    <row r="342" spans="1:8" ht="31.5" x14ac:dyDescent="0.25">
      <c r="A342" s="182" t="s">
        <v>803</v>
      </c>
      <c r="B342" s="183">
        <v>913</v>
      </c>
      <c r="C342" s="162">
        <v>0</v>
      </c>
      <c r="D342" s="162">
        <v>0</v>
      </c>
      <c r="E342" s="154" t="s">
        <v>187</v>
      </c>
      <c r="F342" s="155" t="s">
        <v>187</v>
      </c>
      <c r="G342" s="160">
        <v>43330.769</v>
      </c>
      <c r="H342" s="160">
        <v>42682.084000000003</v>
      </c>
    </row>
    <row r="343" spans="1:8" x14ac:dyDescent="0.25">
      <c r="A343" s="179" t="s">
        <v>781</v>
      </c>
      <c r="B343" s="180">
        <v>913</v>
      </c>
      <c r="C343" s="163">
        <v>1</v>
      </c>
      <c r="D343" s="163">
        <v>0</v>
      </c>
      <c r="E343" s="140" t="s">
        <v>187</v>
      </c>
      <c r="F343" s="141" t="s">
        <v>187</v>
      </c>
      <c r="G343" s="159">
        <v>39623.106</v>
      </c>
      <c r="H343" s="159">
        <v>39056.321000000004</v>
      </c>
    </row>
    <row r="344" spans="1:8" x14ac:dyDescent="0.25">
      <c r="A344" s="179" t="s">
        <v>691</v>
      </c>
      <c r="B344" s="180">
        <v>913</v>
      </c>
      <c r="C344" s="163">
        <v>1</v>
      </c>
      <c r="D344" s="163">
        <v>13</v>
      </c>
      <c r="E344" s="140" t="s">
        <v>187</v>
      </c>
      <c r="F344" s="141" t="s">
        <v>187</v>
      </c>
      <c r="G344" s="159">
        <v>39623.106</v>
      </c>
      <c r="H344" s="159">
        <v>39056.321000000004</v>
      </c>
    </row>
    <row r="345" spans="1:8" ht="47.25" x14ac:dyDescent="0.25">
      <c r="A345" s="179" t="s">
        <v>417</v>
      </c>
      <c r="B345" s="180">
        <v>913</v>
      </c>
      <c r="C345" s="163">
        <v>1</v>
      </c>
      <c r="D345" s="163">
        <v>13</v>
      </c>
      <c r="E345" s="140" t="s">
        <v>418</v>
      </c>
      <c r="F345" s="141" t="s">
        <v>187</v>
      </c>
      <c r="G345" s="159">
        <v>39623.106</v>
      </c>
      <c r="H345" s="159">
        <v>39056.321000000004</v>
      </c>
    </row>
    <row r="346" spans="1:8" ht="47.25" x14ac:dyDescent="0.25">
      <c r="A346" s="179" t="s">
        <v>419</v>
      </c>
      <c r="B346" s="180">
        <v>913</v>
      </c>
      <c r="C346" s="163">
        <v>1</v>
      </c>
      <c r="D346" s="163">
        <v>13</v>
      </c>
      <c r="E346" s="140" t="s">
        <v>420</v>
      </c>
      <c r="F346" s="141" t="s">
        <v>187</v>
      </c>
      <c r="G346" s="159">
        <v>491.88900000000001</v>
      </c>
      <c r="H346" s="159">
        <v>492.88900000000001</v>
      </c>
    </row>
    <row r="347" spans="1:8" ht="31.5" x14ac:dyDescent="0.25">
      <c r="A347" s="179" t="s">
        <v>421</v>
      </c>
      <c r="B347" s="180">
        <v>913</v>
      </c>
      <c r="C347" s="163">
        <v>1</v>
      </c>
      <c r="D347" s="163">
        <v>13</v>
      </c>
      <c r="E347" s="140" t="s">
        <v>422</v>
      </c>
      <c r="F347" s="141" t="s">
        <v>187</v>
      </c>
      <c r="G347" s="159">
        <v>491.88900000000001</v>
      </c>
      <c r="H347" s="159">
        <v>492.88900000000001</v>
      </c>
    </row>
    <row r="348" spans="1:8" ht="31.5" x14ac:dyDescent="0.25">
      <c r="A348" s="179" t="s">
        <v>423</v>
      </c>
      <c r="B348" s="180">
        <v>913</v>
      </c>
      <c r="C348" s="163">
        <v>1</v>
      </c>
      <c r="D348" s="163">
        <v>13</v>
      </c>
      <c r="E348" s="140" t="s">
        <v>424</v>
      </c>
      <c r="F348" s="141" t="s">
        <v>187</v>
      </c>
      <c r="G348" s="159">
        <v>200</v>
      </c>
      <c r="H348" s="159">
        <v>200</v>
      </c>
    </row>
    <row r="349" spans="1:8" ht="31.5" x14ac:dyDescent="0.25">
      <c r="A349" s="179" t="s">
        <v>194</v>
      </c>
      <c r="B349" s="180">
        <v>913</v>
      </c>
      <c r="C349" s="163">
        <v>1</v>
      </c>
      <c r="D349" s="163">
        <v>13</v>
      </c>
      <c r="E349" s="140" t="s">
        <v>424</v>
      </c>
      <c r="F349" s="141" t="s">
        <v>195</v>
      </c>
      <c r="G349" s="159">
        <v>200</v>
      </c>
      <c r="H349" s="159">
        <v>200</v>
      </c>
    </row>
    <row r="350" spans="1:8" ht="17.25" customHeight="1" x14ac:dyDescent="0.25">
      <c r="A350" s="179" t="s">
        <v>425</v>
      </c>
      <c r="B350" s="180">
        <v>913</v>
      </c>
      <c r="C350" s="163">
        <v>1</v>
      </c>
      <c r="D350" s="163">
        <v>13</v>
      </c>
      <c r="E350" s="140" t="s">
        <v>426</v>
      </c>
      <c r="F350" s="141" t="s">
        <v>187</v>
      </c>
      <c r="G350" s="159">
        <v>200</v>
      </c>
      <c r="H350" s="159">
        <v>200</v>
      </c>
    </row>
    <row r="351" spans="1:8" ht="31.5" x14ac:dyDescent="0.25">
      <c r="A351" s="179" t="s">
        <v>194</v>
      </c>
      <c r="B351" s="180">
        <v>913</v>
      </c>
      <c r="C351" s="163">
        <v>1</v>
      </c>
      <c r="D351" s="163">
        <v>13</v>
      </c>
      <c r="E351" s="140" t="s">
        <v>426</v>
      </c>
      <c r="F351" s="141" t="s">
        <v>195</v>
      </c>
      <c r="G351" s="159">
        <v>200</v>
      </c>
      <c r="H351" s="159">
        <v>200</v>
      </c>
    </row>
    <row r="352" spans="1:8" x14ac:dyDescent="0.25">
      <c r="A352" s="179" t="s">
        <v>429</v>
      </c>
      <c r="B352" s="180">
        <v>913</v>
      </c>
      <c r="C352" s="163">
        <v>1</v>
      </c>
      <c r="D352" s="163">
        <v>13</v>
      </c>
      <c r="E352" s="140" t="s">
        <v>430</v>
      </c>
      <c r="F352" s="141" t="s">
        <v>187</v>
      </c>
      <c r="G352" s="159">
        <v>91.888999999999996</v>
      </c>
      <c r="H352" s="159">
        <v>92.888999999999996</v>
      </c>
    </row>
    <row r="353" spans="1:8" ht="31.5" x14ac:dyDescent="0.25">
      <c r="A353" s="179" t="s">
        <v>194</v>
      </c>
      <c r="B353" s="180">
        <v>913</v>
      </c>
      <c r="C353" s="163">
        <v>1</v>
      </c>
      <c r="D353" s="163">
        <v>13</v>
      </c>
      <c r="E353" s="140" t="s">
        <v>430</v>
      </c>
      <c r="F353" s="141" t="s">
        <v>195</v>
      </c>
      <c r="G353" s="159">
        <v>16</v>
      </c>
      <c r="H353" s="159">
        <v>17</v>
      </c>
    </row>
    <row r="354" spans="1:8" x14ac:dyDescent="0.25">
      <c r="A354" s="179" t="s">
        <v>204</v>
      </c>
      <c r="B354" s="180">
        <v>913</v>
      </c>
      <c r="C354" s="163">
        <v>1</v>
      </c>
      <c r="D354" s="163">
        <v>13</v>
      </c>
      <c r="E354" s="140" t="s">
        <v>430</v>
      </c>
      <c r="F354" s="141" t="s">
        <v>205</v>
      </c>
      <c r="G354" s="159">
        <v>75.888999999999996</v>
      </c>
      <c r="H354" s="159">
        <v>75.888999999999996</v>
      </c>
    </row>
    <row r="355" spans="1:8" ht="63" x14ac:dyDescent="0.25">
      <c r="A355" s="179" t="s">
        <v>433</v>
      </c>
      <c r="B355" s="180">
        <v>913</v>
      </c>
      <c r="C355" s="163">
        <v>1</v>
      </c>
      <c r="D355" s="163">
        <v>13</v>
      </c>
      <c r="E355" s="140" t="s">
        <v>434</v>
      </c>
      <c r="F355" s="141" t="s">
        <v>187</v>
      </c>
      <c r="G355" s="159">
        <v>34224.737999999998</v>
      </c>
      <c r="H355" s="159">
        <v>33723.152999999998</v>
      </c>
    </row>
    <row r="356" spans="1:8" ht="63" x14ac:dyDescent="0.25">
      <c r="A356" s="179" t="s">
        <v>435</v>
      </c>
      <c r="B356" s="180">
        <v>913</v>
      </c>
      <c r="C356" s="163">
        <v>1</v>
      </c>
      <c r="D356" s="163">
        <v>13</v>
      </c>
      <c r="E356" s="140" t="s">
        <v>436</v>
      </c>
      <c r="F356" s="141" t="s">
        <v>187</v>
      </c>
      <c r="G356" s="159">
        <v>34224.737999999998</v>
      </c>
      <c r="H356" s="159">
        <v>33723.152999999998</v>
      </c>
    </row>
    <row r="357" spans="1:8" ht="31.5" x14ac:dyDescent="0.25">
      <c r="A357" s="179" t="s">
        <v>437</v>
      </c>
      <c r="B357" s="180">
        <v>913</v>
      </c>
      <c r="C357" s="163">
        <v>1</v>
      </c>
      <c r="D357" s="163">
        <v>13</v>
      </c>
      <c r="E357" s="140" t="s">
        <v>438</v>
      </c>
      <c r="F357" s="141" t="s">
        <v>187</v>
      </c>
      <c r="G357" s="159">
        <v>4725.5739999999996</v>
      </c>
      <c r="H357" s="159">
        <v>4744.8760000000002</v>
      </c>
    </row>
    <row r="358" spans="1:8" ht="31.5" x14ac:dyDescent="0.25">
      <c r="A358" s="179" t="s">
        <v>439</v>
      </c>
      <c r="B358" s="180">
        <v>913</v>
      </c>
      <c r="C358" s="163">
        <v>1</v>
      </c>
      <c r="D358" s="163">
        <v>13</v>
      </c>
      <c r="E358" s="140" t="s">
        <v>438</v>
      </c>
      <c r="F358" s="141" t="s">
        <v>440</v>
      </c>
      <c r="G358" s="159">
        <v>4725.5739999999996</v>
      </c>
      <c r="H358" s="159">
        <v>4744.8760000000002</v>
      </c>
    </row>
    <row r="359" spans="1:8" ht="31.5" x14ac:dyDescent="0.25">
      <c r="A359" s="179" t="s">
        <v>441</v>
      </c>
      <c r="B359" s="180">
        <v>913</v>
      </c>
      <c r="C359" s="163">
        <v>1</v>
      </c>
      <c r="D359" s="163">
        <v>13</v>
      </c>
      <c r="E359" s="140" t="s">
        <v>442</v>
      </c>
      <c r="F359" s="141" t="s">
        <v>187</v>
      </c>
      <c r="G359" s="159">
        <v>115.212</v>
      </c>
      <c r="H359" s="159">
        <v>113.325</v>
      </c>
    </row>
    <row r="360" spans="1:8" ht="31.5" x14ac:dyDescent="0.25">
      <c r="A360" s="179" t="s">
        <v>439</v>
      </c>
      <c r="B360" s="180">
        <v>913</v>
      </c>
      <c r="C360" s="163">
        <v>1</v>
      </c>
      <c r="D360" s="163">
        <v>13</v>
      </c>
      <c r="E360" s="140" t="s">
        <v>442</v>
      </c>
      <c r="F360" s="141" t="s">
        <v>440</v>
      </c>
      <c r="G360" s="159">
        <v>115.212</v>
      </c>
      <c r="H360" s="159">
        <v>113.325</v>
      </c>
    </row>
    <row r="361" spans="1:8" ht="138" customHeight="1" x14ac:dyDescent="0.25">
      <c r="A361" s="179" t="s">
        <v>270</v>
      </c>
      <c r="B361" s="180">
        <v>913</v>
      </c>
      <c r="C361" s="163">
        <v>1</v>
      </c>
      <c r="D361" s="163">
        <v>13</v>
      </c>
      <c r="E361" s="140" t="s">
        <v>443</v>
      </c>
      <c r="F361" s="141" t="s">
        <v>187</v>
      </c>
      <c r="G361" s="159">
        <v>29383.952000000001</v>
      </c>
      <c r="H361" s="159">
        <v>28864.952000000001</v>
      </c>
    </row>
    <row r="362" spans="1:8" ht="31.5" x14ac:dyDescent="0.25">
      <c r="A362" s="179" t="s">
        <v>439</v>
      </c>
      <c r="B362" s="180">
        <v>913</v>
      </c>
      <c r="C362" s="163">
        <v>1</v>
      </c>
      <c r="D362" s="163">
        <v>13</v>
      </c>
      <c r="E362" s="140" t="s">
        <v>443</v>
      </c>
      <c r="F362" s="141" t="s">
        <v>440</v>
      </c>
      <c r="G362" s="159">
        <v>29383.952000000001</v>
      </c>
      <c r="H362" s="159">
        <v>28864.952000000001</v>
      </c>
    </row>
    <row r="363" spans="1:8" ht="31.5" x14ac:dyDescent="0.25">
      <c r="A363" s="179" t="s">
        <v>448</v>
      </c>
      <c r="B363" s="180">
        <v>913</v>
      </c>
      <c r="C363" s="163">
        <v>1</v>
      </c>
      <c r="D363" s="163">
        <v>13</v>
      </c>
      <c r="E363" s="140" t="s">
        <v>449</v>
      </c>
      <c r="F363" s="141" t="s">
        <v>187</v>
      </c>
      <c r="G363" s="159">
        <v>0</v>
      </c>
      <c r="H363" s="159">
        <v>0</v>
      </c>
    </row>
    <row r="364" spans="1:8" x14ac:dyDescent="0.25">
      <c r="A364" s="179" t="s">
        <v>450</v>
      </c>
      <c r="B364" s="180">
        <v>913</v>
      </c>
      <c r="C364" s="163">
        <v>1</v>
      </c>
      <c r="D364" s="163">
        <v>13</v>
      </c>
      <c r="E364" s="140" t="s">
        <v>451</v>
      </c>
      <c r="F364" s="141" t="s">
        <v>187</v>
      </c>
      <c r="G364" s="159">
        <v>0</v>
      </c>
      <c r="H364" s="159">
        <v>0</v>
      </c>
    </row>
    <row r="365" spans="1:8" x14ac:dyDescent="0.25">
      <c r="A365" s="179" t="s">
        <v>204</v>
      </c>
      <c r="B365" s="180">
        <v>913</v>
      </c>
      <c r="C365" s="163">
        <v>1</v>
      </c>
      <c r="D365" s="163">
        <v>13</v>
      </c>
      <c r="E365" s="140" t="s">
        <v>451</v>
      </c>
      <c r="F365" s="141" t="s">
        <v>205</v>
      </c>
      <c r="G365" s="159">
        <v>0</v>
      </c>
      <c r="H365" s="159">
        <v>0</v>
      </c>
    </row>
    <row r="366" spans="1:8" ht="47.25" x14ac:dyDescent="0.25">
      <c r="A366" s="179" t="s">
        <v>452</v>
      </c>
      <c r="B366" s="180">
        <v>913</v>
      </c>
      <c r="C366" s="163">
        <v>1</v>
      </c>
      <c r="D366" s="163">
        <v>13</v>
      </c>
      <c r="E366" s="140" t="s">
        <v>453</v>
      </c>
      <c r="F366" s="141" t="s">
        <v>187</v>
      </c>
      <c r="G366" s="159">
        <v>4906.4790000000003</v>
      </c>
      <c r="H366" s="159">
        <v>4840.2790000000005</v>
      </c>
    </row>
    <row r="367" spans="1:8" ht="31.5" x14ac:dyDescent="0.25">
      <c r="A367" s="179" t="s">
        <v>454</v>
      </c>
      <c r="B367" s="180">
        <v>913</v>
      </c>
      <c r="C367" s="163">
        <v>1</v>
      </c>
      <c r="D367" s="163">
        <v>13</v>
      </c>
      <c r="E367" s="140" t="s">
        <v>455</v>
      </c>
      <c r="F367" s="141" t="s">
        <v>187</v>
      </c>
      <c r="G367" s="159">
        <v>4906.4790000000003</v>
      </c>
      <c r="H367" s="159">
        <v>4840.2790000000005</v>
      </c>
    </row>
    <row r="368" spans="1:8" ht="31.5" x14ac:dyDescent="0.25">
      <c r="A368" s="179" t="s">
        <v>281</v>
      </c>
      <c r="B368" s="180">
        <v>913</v>
      </c>
      <c r="C368" s="163">
        <v>1</v>
      </c>
      <c r="D368" s="163">
        <v>13</v>
      </c>
      <c r="E368" s="140" t="s">
        <v>457</v>
      </c>
      <c r="F368" s="141" t="s">
        <v>187</v>
      </c>
      <c r="G368" s="159">
        <v>109.881</v>
      </c>
      <c r="H368" s="159">
        <v>137.68100000000001</v>
      </c>
    </row>
    <row r="369" spans="1:8" ht="63" x14ac:dyDescent="0.25">
      <c r="A369" s="179" t="s">
        <v>208</v>
      </c>
      <c r="B369" s="180">
        <v>913</v>
      </c>
      <c r="C369" s="163">
        <v>1</v>
      </c>
      <c r="D369" s="163">
        <v>13</v>
      </c>
      <c r="E369" s="140" t="s">
        <v>457</v>
      </c>
      <c r="F369" s="141" t="s">
        <v>209</v>
      </c>
      <c r="G369" s="159">
        <v>9.3000000000000007</v>
      </c>
      <c r="H369" s="159">
        <v>4.3</v>
      </c>
    </row>
    <row r="370" spans="1:8" ht="31.5" x14ac:dyDescent="0.25">
      <c r="A370" s="179" t="s">
        <v>194</v>
      </c>
      <c r="B370" s="180">
        <v>913</v>
      </c>
      <c r="C370" s="163">
        <v>1</v>
      </c>
      <c r="D370" s="163">
        <v>13</v>
      </c>
      <c r="E370" s="140" t="s">
        <v>457</v>
      </c>
      <c r="F370" s="141" t="s">
        <v>195</v>
      </c>
      <c r="G370" s="159">
        <v>100.581</v>
      </c>
      <c r="H370" s="159">
        <v>133.381</v>
      </c>
    </row>
    <row r="371" spans="1:8" ht="141" customHeight="1" x14ac:dyDescent="0.25">
      <c r="A371" s="179" t="s">
        <v>270</v>
      </c>
      <c r="B371" s="180">
        <v>913</v>
      </c>
      <c r="C371" s="163">
        <v>1</v>
      </c>
      <c r="D371" s="163">
        <v>13</v>
      </c>
      <c r="E371" s="140" t="s">
        <v>458</v>
      </c>
      <c r="F371" s="141" t="s">
        <v>187</v>
      </c>
      <c r="G371" s="159">
        <v>4796.598</v>
      </c>
      <c r="H371" s="159">
        <v>4702.598</v>
      </c>
    </row>
    <row r="372" spans="1:8" ht="63" x14ac:dyDescent="0.25">
      <c r="A372" s="179" t="s">
        <v>208</v>
      </c>
      <c r="B372" s="180">
        <v>913</v>
      </c>
      <c r="C372" s="163">
        <v>1</v>
      </c>
      <c r="D372" s="163">
        <v>13</v>
      </c>
      <c r="E372" s="140" t="s">
        <v>458</v>
      </c>
      <c r="F372" s="141" t="s">
        <v>209</v>
      </c>
      <c r="G372" s="159">
        <v>4796.598</v>
      </c>
      <c r="H372" s="159">
        <v>4702.598</v>
      </c>
    </row>
    <row r="373" spans="1:8" x14ac:dyDescent="0.25">
      <c r="A373" s="179" t="s">
        <v>784</v>
      </c>
      <c r="B373" s="180">
        <v>913</v>
      </c>
      <c r="C373" s="163">
        <v>4</v>
      </c>
      <c r="D373" s="163">
        <v>0</v>
      </c>
      <c r="E373" s="140" t="s">
        <v>187</v>
      </c>
      <c r="F373" s="141" t="s">
        <v>187</v>
      </c>
      <c r="G373" s="159">
        <v>200</v>
      </c>
      <c r="H373" s="159">
        <v>200</v>
      </c>
    </row>
    <row r="374" spans="1:8" x14ac:dyDescent="0.25">
      <c r="A374" s="179" t="s">
        <v>702</v>
      </c>
      <c r="B374" s="180">
        <v>913</v>
      </c>
      <c r="C374" s="163">
        <v>4</v>
      </c>
      <c r="D374" s="163">
        <v>12</v>
      </c>
      <c r="E374" s="140" t="s">
        <v>187</v>
      </c>
      <c r="F374" s="141" t="s">
        <v>187</v>
      </c>
      <c r="G374" s="159">
        <v>200</v>
      </c>
      <c r="H374" s="159">
        <v>200</v>
      </c>
    </row>
    <row r="375" spans="1:8" ht="47.25" x14ac:dyDescent="0.25">
      <c r="A375" s="179" t="s">
        <v>417</v>
      </c>
      <c r="B375" s="180">
        <v>913</v>
      </c>
      <c r="C375" s="163">
        <v>4</v>
      </c>
      <c r="D375" s="163">
        <v>12</v>
      </c>
      <c r="E375" s="140" t="s">
        <v>418</v>
      </c>
      <c r="F375" s="141" t="s">
        <v>187</v>
      </c>
      <c r="G375" s="159">
        <v>200</v>
      </c>
      <c r="H375" s="159">
        <v>200</v>
      </c>
    </row>
    <row r="376" spans="1:8" ht="47.25" x14ac:dyDescent="0.25">
      <c r="A376" s="179" t="s">
        <v>419</v>
      </c>
      <c r="B376" s="180">
        <v>913</v>
      </c>
      <c r="C376" s="163">
        <v>4</v>
      </c>
      <c r="D376" s="163">
        <v>12</v>
      </c>
      <c r="E376" s="140" t="s">
        <v>420</v>
      </c>
      <c r="F376" s="141" t="s">
        <v>187</v>
      </c>
      <c r="G376" s="159">
        <v>200</v>
      </c>
      <c r="H376" s="159">
        <v>200</v>
      </c>
    </row>
    <row r="377" spans="1:8" ht="31.5" x14ac:dyDescent="0.25">
      <c r="A377" s="179" t="s">
        <v>421</v>
      </c>
      <c r="B377" s="180">
        <v>913</v>
      </c>
      <c r="C377" s="163">
        <v>4</v>
      </c>
      <c r="D377" s="163">
        <v>12</v>
      </c>
      <c r="E377" s="140" t="s">
        <v>422</v>
      </c>
      <c r="F377" s="141" t="s">
        <v>187</v>
      </c>
      <c r="G377" s="159">
        <v>200</v>
      </c>
      <c r="H377" s="159">
        <v>200</v>
      </c>
    </row>
    <row r="378" spans="1:8" ht="47.25" x14ac:dyDescent="0.25">
      <c r="A378" s="179" t="s">
        <v>427</v>
      </c>
      <c r="B378" s="180">
        <v>913</v>
      </c>
      <c r="C378" s="163">
        <v>4</v>
      </c>
      <c r="D378" s="163">
        <v>12</v>
      </c>
      <c r="E378" s="140" t="s">
        <v>428</v>
      </c>
      <c r="F378" s="141" t="s">
        <v>187</v>
      </c>
      <c r="G378" s="159">
        <v>200</v>
      </c>
      <c r="H378" s="159">
        <v>200</v>
      </c>
    </row>
    <row r="379" spans="1:8" ht="31.5" x14ac:dyDescent="0.25">
      <c r="A379" s="179" t="s">
        <v>194</v>
      </c>
      <c r="B379" s="180">
        <v>913</v>
      </c>
      <c r="C379" s="163">
        <v>4</v>
      </c>
      <c r="D379" s="163">
        <v>12</v>
      </c>
      <c r="E379" s="140" t="s">
        <v>428</v>
      </c>
      <c r="F379" s="141" t="s">
        <v>195</v>
      </c>
      <c r="G379" s="159">
        <v>200</v>
      </c>
      <c r="H379" s="159">
        <v>200</v>
      </c>
    </row>
    <row r="380" spans="1:8" x14ac:dyDescent="0.25">
      <c r="A380" s="179" t="s">
        <v>785</v>
      </c>
      <c r="B380" s="180">
        <v>913</v>
      </c>
      <c r="C380" s="163">
        <v>5</v>
      </c>
      <c r="D380" s="163">
        <v>0</v>
      </c>
      <c r="E380" s="140" t="s">
        <v>187</v>
      </c>
      <c r="F380" s="141" t="s">
        <v>187</v>
      </c>
      <c r="G380" s="159">
        <v>3.879</v>
      </c>
      <c r="H380" s="159">
        <v>3.879</v>
      </c>
    </row>
    <row r="381" spans="1:8" x14ac:dyDescent="0.25">
      <c r="A381" s="179" t="s">
        <v>714</v>
      </c>
      <c r="B381" s="180">
        <v>913</v>
      </c>
      <c r="C381" s="163">
        <v>5</v>
      </c>
      <c r="D381" s="163">
        <v>1</v>
      </c>
      <c r="E381" s="140" t="s">
        <v>187</v>
      </c>
      <c r="F381" s="141" t="s">
        <v>187</v>
      </c>
      <c r="G381" s="159">
        <v>3.879</v>
      </c>
      <c r="H381" s="159">
        <v>3.879</v>
      </c>
    </row>
    <row r="382" spans="1:8" ht="47.25" x14ac:dyDescent="0.25">
      <c r="A382" s="179" t="s">
        <v>417</v>
      </c>
      <c r="B382" s="180">
        <v>913</v>
      </c>
      <c r="C382" s="163">
        <v>5</v>
      </c>
      <c r="D382" s="163">
        <v>1</v>
      </c>
      <c r="E382" s="140" t="s">
        <v>418</v>
      </c>
      <c r="F382" s="141" t="s">
        <v>187</v>
      </c>
      <c r="G382" s="159">
        <v>3.879</v>
      </c>
      <c r="H382" s="159">
        <v>3.879</v>
      </c>
    </row>
    <row r="383" spans="1:8" ht="47.25" x14ac:dyDescent="0.25">
      <c r="A383" s="179" t="s">
        <v>419</v>
      </c>
      <c r="B383" s="180">
        <v>913</v>
      </c>
      <c r="C383" s="163">
        <v>5</v>
      </c>
      <c r="D383" s="163">
        <v>1</v>
      </c>
      <c r="E383" s="140" t="s">
        <v>420</v>
      </c>
      <c r="F383" s="141" t="s">
        <v>187</v>
      </c>
      <c r="G383" s="159">
        <v>3.879</v>
      </c>
      <c r="H383" s="159">
        <v>3.879</v>
      </c>
    </row>
    <row r="384" spans="1:8" ht="31.5" x14ac:dyDescent="0.25">
      <c r="A384" s="179" t="s">
        <v>421</v>
      </c>
      <c r="B384" s="180">
        <v>913</v>
      </c>
      <c r="C384" s="163">
        <v>5</v>
      </c>
      <c r="D384" s="163">
        <v>1</v>
      </c>
      <c r="E384" s="140" t="s">
        <v>422</v>
      </c>
      <c r="F384" s="141" t="s">
        <v>187</v>
      </c>
      <c r="G384" s="159">
        <v>3.879</v>
      </c>
      <c r="H384" s="159">
        <v>3.879</v>
      </c>
    </row>
    <row r="385" spans="1:8" ht="31.5" x14ac:dyDescent="0.25">
      <c r="A385" s="179" t="s">
        <v>431</v>
      </c>
      <c r="B385" s="180">
        <v>913</v>
      </c>
      <c r="C385" s="163">
        <v>5</v>
      </c>
      <c r="D385" s="163">
        <v>1</v>
      </c>
      <c r="E385" s="140" t="s">
        <v>432</v>
      </c>
      <c r="F385" s="141" t="s">
        <v>187</v>
      </c>
      <c r="G385" s="159">
        <v>3.879</v>
      </c>
      <c r="H385" s="159">
        <v>3.879</v>
      </c>
    </row>
    <row r="386" spans="1:8" ht="31.5" x14ac:dyDescent="0.25">
      <c r="A386" s="179" t="s">
        <v>194</v>
      </c>
      <c r="B386" s="180">
        <v>913</v>
      </c>
      <c r="C386" s="163">
        <v>5</v>
      </c>
      <c r="D386" s="163">
        <v>1</v>
      </c>
      <c r="E386" s="140" t="s">
        <v>432</v>
      </c>
      <c r="F386" s="141" t="s">
        <v>195</v>
      </c>
      <c r="G386" s="159">
        <v>3.879</v>
      </c>
      <c r="H386" s="159">
        <v>3.879</v>
      </c>
    </row>
    <row r="387" spans="1:8" x14ac:dyDescent="0.25">
      <c r="A387" s="179" t="s">
        <v>787</v>
      </c>
      <c r="B387" s="180">
        <v>913</v>
      </c>
      <c r="C387" s="163">
        <v>7</v>
      </c>
      <c r="D387" s="163">
        <v>0</v>
      </c>
      <c r="E387" s="140" t="s">
        <v>187</v>
      </c>
      <c r="F387" s="141" t="s">
        <v>187</v>
      </c>
      <c r="G387" s="159">
        <v>24</v>
      </c>
      <c r="H387" s="159">
        <v>22</v>
      </c>
    </row>
    <row r="388" spans="1:8" ht="31.5" x14ac:dyDescent="0.25">
      <c r="A388" s="179" t="s">
        <v>697</v>
      </c>
      <c r="B388" s="180">
        <v>913</v>
      </c>
      <c r="C388" s="163">
        <v>7</v>
      </c>
      <c r="D388" s="163">
        <v>5</v>
      </c>
      <c r="E388" s="140" t="s">
        <v>187</v>
      </c>
      <c r="F388" s="141" t="s">
        <v>187</v>
      </c>
      <c r="G388" s="159">
        <v>24</v>
      </c>
      <c r="H388" s="159">
        <v>22</v>
      </c>
    </row>
    <row r="389" spans="1:8" ht="47.25" x14ac:dyDescent="0.25">
      <c r="A389" s="179" t="s">
        <v>417</v>
      </c>
      <c r="B389" s="180">
        <v>913</v>
      </c>
      <c r="C389" s="163">
        <v>7</v>
      </c>
      <c r="D389" s="163">
        <v>5</v>
      </c>
      <c r="E389" s="140" t="s">
        <v>418</v>
      </c>
      <c r="F389" s="141" t="s">
        <v>187</v>
      </c>
      <c r="G389" s="159">
        <v>24</v>
      </c>
      <c r="H389" s="159">
        <v>22</v>
      </c>
    </row>
    <row r="390" spans="1:8" ht="47.25" x14ac:dyDescent="0.25">
      <c r="A390" s="179" t="s">
        <v>452</v>
      </c>
      <c r="B390" s="180">
        <v>913</v>
      </c>
      <c r="C390" s="163">
        <v>7</v>
      </c>
      <c r="D390" s="163">
        <v>5</v>
      </c>
      <c r="E390" s="140" t="s">
        <v>453</v>
      </c>
      <c r="F390" s="141" t="s">
        <v>187</v>
      </c>
      <c r="G390" s="159">
        <v>24</v>
      </c>
      <c r="H390" s="159">
        <v>22</v>
      </c>
    </row>
    <row r="391" spans="1:8" ht="31.5" x14ac:dyDescent="0.25">
      <c r="A391" s="179" t="s">
        <v>454</v>
      </c>
      <c r="B391" s="180">
        <v>913</v>
      </c>
      <c r="C391" s="163">
        <v>7</v>
      </c>
      <c r="D391" s="163">
        <v>5</v>
      </c>
      <c r="E391" s="140" t="s">
        <v>455</v>
      </c>
      <c r="F391" s="141" t="s">
        <v>187</v>
      </c>
      <c r="G391" s="159">
        <v>24</v>
      </c>
      <c r="H391" s="159">
        <v>22</v>
      </c>
    </row>
    <row r="392" spans="1:8" ht="31.5" x14ac:dyDescent="0.25">
      <c r="A392" s="179" t="s">
        <v>200</v>
      </c>
      <c r="B392" s="180">
        <v>913</v>
      </c>
      <c r="C392" s="163">
        <v>7</v>
      </c>
      <c r="D392" s="163">
        <v>5</v>
      </c>
      <c r="E392" s="140" t="s">
        <v>456</v>
      </c>
      <c r="F392" s="141" t="s">
        <v>187</v>
      </c>
      <c r="G392" s="159">
        <v>24</v>
      </c>
      <c r="H392" s="159">
        <v>22</v>
      </c>
    </row>
    <row r="393" spans="1:8" ht="31.5" x14ac:dyDescent="0.25">
      <c r="A393" s="179" t="s">
        <v>194</v>
      </c>
      <c r="B393" s="180">
        <v>913</v>
      </c>
      <c r="C393" s="163">
        <v>7</v>
      </c>
      <c r="D393" s="163">
        <v>5</v>
      </c>
      <c r="E393" s="140" t="s">
        <v>456</v>
      </c>
      <c r="F393" s="141" t="s">
        <v>195</v>
      </c>
      <c r="G393" s="159">
        <v>24</v>
      </c>
      <c r="H393" s="159">
        <v>22</v>
      </c>
    </row>
    <row r="394" spans="1:8" x14ac:dyDescent="0.25">
      <c r="A394" s="179" t="s">
        <v>792</v>
      </c>
      <c r="B394" s="180">
        <v>913</v>
      </c>
      <c r="C394" s="163">
        <v>12</v>
      </c>
      <c r="D394" s="163">
        <v>0</v>
      </c>
      <c r="E394" s="140" t="s">
        <v>187</v>
      </c>
      <c r="F394" s="141" t="s">
        <v>187</v>
      </c>
      <c r="G394" s="159">
        <v>3479.7840000000001</v>
      </c>
      <c r="H394" s="159">
        <v>3399.884</v>
      </c>
    </row>
    <row r="395" spans="1:8" x14ac:dyDescent="0.25">
      <c r="A395" s="179" t="s">
        <v>713</v>
      </c>
      <c r="B395" s="180">
        <v>913</v>
      </c>
      <c r="C395" s="163">
        <v>12</v>
      </c>
      <c r="D395" s="163">
        <v>2</v>
      </c>
      <c r="E395" s="140" t="s">
        <v>187</v>
      </c>
      <c r="F395" s="141" t="s">
        <v>187</v>
      </c>
      <c r="G395" s="159">
        <v>3479.7840000000001</v>
      </c>
      <c r="H395" s="159">
        <v>3399.884</v>
      </c>
    </row>
    <row r="396" spans="1:8" ht="47.25" x14ac:dyDescent="0.25">
      <c r="A396" s="179" t="s">
        <v>417</v>
      </c>
      <c r="B396" s="180">
        <v>913</v>
      </c>
      <c r="C396" s="163">
        <v>12</v>
      </c>
      <c r="D396" s="163">
        <v>2</v>
      </c>
      <c r="E396" s="140" t="s">
        <v>418</v>
      </c>
      <c r="F396" s="141" t="s">
        <v>187</v>
      </c>
      <c r="G396" s="159">
        <v>3479.7840000000001</v>
      </c>
      <c r="H396" s="159">
        <v>3399.884</v>
      </c>
    </row>
    <row r="397" spans="1:8" ht="63" x14ac:dyDescent="0.25">
      <c r="A397" s="179" t="s">
        <v>433</v>
      </c>
      <c r="B397" s="180">
        <v>913</v>
      </c>
      <c r="C397" s="163">
        <v>12</v>
      </c>
      <c r="D397" s="163">
        <v>2</v>
      </c>
      <c r="E397" s="140" t="s">
        <v>434</v>
      </c>
      <c r="F397" s="141" t="s">
        <v>187</v>
      </c>
      <c r="G397" s="159">
        <v>3479.7840000000001</v>
      </c>
      <c r="H397" s="159">
        <v>3399.884</v>
      </c>
    </row>
    <row r="398" spans="1:8" ht="45" customHeight="1" x14ac:dyDescent="0.25">
      <c r="A398" s="179" t="s">
        <v>444</v>
      </c>
      <c r="B398" s="180">
        <v>913</v>
      </c>
      <c r="C398" s="163">
        <v>12</v>
      </c>
      <c r="D398" s="163">
        <v>2</v>
      </c>
      <c r="E398" s="140" t="s">
        <v>445</v>
      </c>
      <c r="F398" s="141" t="s">
        <v>187</v>
      </c>
      <c r="G398" s="159">
        <v>3479.7840000000001</v>
      </c>
      <c r="H398" s="159">
        <v>3399.884</v>
      </c>
    </row>
    <row r="399" spans="1:8" ht="31.5" x14ac:dyDescent="0.25">
      <c r="A399" s="179" t="s">
        <v>446</v>
      </c>
      <c r="B399" s="180">
        <v>913</v>
      </c>
      <c r="C399" s="163">
        <v>12</v>
      </c>
      <c r="D399" s="163">
        <v>2</v>
      </c>
      <c r="E399" s="140" t="s">
        <v>447</v>
      </c>
      <c r="F399" s="141" t="s">
        <v>187</v>
      </c>
      <c r="G399" s="159">
        <v>3479.7840000000001</v>
      </c>
      <c r="H399" s="159">
        <v>3399.884</v>
      </c>
    </row>
    <row r="400" spans="1:8" x14ac:dyDescent="0.25">
      <c r="A400" s="179" t="s">
        <v>204</v>
      </c>
      <c r="B400" s="180">
        <v>913</v>
      </c>
      <c r="C400" s="163">
        <v>12</v>
      </c>
      <c r="D400" s="163">
        <v>2</v>
      </c>
      <c r="E400" s="140" t="s">
        <v>447</v>
      </c>
      <c r="F400" s="141" t="s">
        <v>205</v>
      </c>
      <c r="G400" s="159">
        <v>3479.7840000000001</v>
      </c>
      <c r="H400" s="159">
        <v>3399.884</v>
      </c>
    </row>
    <row r="401" spans="1:8" x14ac:dyDescent="0.25">
      <c r="A401" s="182" t="s">
        <v>804</v>
      </c>
      <c r="B401" s="183">
        <v>916</v>
      </c>
      <c r="C401" s="162">
        <v>0</v>
      </c>
      <c r="D401" s="162">
        <v>0</v>
      </c>
      <c r="E401" s="154" t="s">
        <v>187</v>
      </c>
      <c r="F401" s="155" t="s">
        <v>187</v>
      </c>
      <c r="G401" s="160">
        <v>1911.5920000000001</v>
      </c>
      <c r="H401" s="160">
        <v>1885.0820000000001</v>
      </c>
    </row>
    <row r="402" spans="1:8" x14ac:dyDescent="0.25">
      <c r="A402" s="179" t="s">
        <v>781</v>
      </c>
      <c r="B402" s="180">
        <v>916</v>
      </c>
      <c r="C402" s="163">
        <v>1</v>
      </c>
      <c r="D402" s="163">
        <v>0</v>
      </c>
      <c r="E402" s="140" t="s">
        <v>187</v>
      </c>
      <c r="F402" s="141" t="s">
        <v>187</v>
      </c>
      <c r="G402" s="159">
        <v>1911.5920000000001</v>
      </c>
      <c r="H402" s="159">
        <v>1885.0820000000001</v>
      </c>
    </row>
    <row r="403" spans="1:8" ht="47.25" x14ac:dyDescent="0.25">
      <c r="A403" s="179" t="s">
        <v>698</v>
      </c>
      <c r="B403" s="180">
        <v>916</v>
      </c>
      <c r="C403" s="163">
        <v>1</v>
      </c>
      <c r="D403" s="163">
        <v>3</v>
      </c>
      <c r="E403" s="140" t="s">
        <v>187</v>
      </c>
      <c r="F403" s="141" t="s">
        <v>187</v>
      </c>
      <c r="G403" s="159">
        <v>1911.5920000000001</v>
      </c>
      <c r="H403" s="159">
        <v>1885.0820000000001</v>
      </c>
    </row>
    <row r="404" spans="1:8" x14ac:dyDescent="0.25">
      <c r="A404" s="179" t="s">
        <v>648</v>
      </c>
      <c r="B404" s="180">
        <v>916</v>
      </c>
      <c r="C404" s="163">
        <v>1</v>
      </c>
      <c r="D404" s="163">
        <v>3</v>
      </c>
      <c r="E404" s="140" t="s">
        <v>649</v>
      </c>
      <c r="F404" s="141" t="s">
        <v>187</v>
      </c>
      <c r="G404" s="159">
        <v>1911.5920000000001</v>
      </c>
      <c r="H404" s="159">
        <v>1885.0820000000001</v>
      </c>
    </row>
    <row r="405" spans="1:8" ht="31.5" x14ac:dyDescent="0.25">
      <c r="A405" s="179" t="s">
        <v>650</v>
      </c>
      <c r="B405" s="180">
        <v>916</v>
      </c>
      <c r="C405" s="163">
        <v>1</v>
      </c>
      <c r="D405" s="163">
        <v>3</v>
      </c>
      <c r="E405" s="140" t="s">
        <v>651</v>
      </c>
      <c r="F405" s="141" t="s">
        <v>187</v>
      </c>
      <c r="G405" s="159">
        <v>1911.5920000000001</v>
      </c>
      <c r="H405" s="159">
        <v>1885.0820000000001</v>
      </c>
    </row>
    <row r="406" spans="1:8" ht="31.5" x14ac:dyDescent="0.25">
      <c r="A406" s="179" t="s">
        <v>652</v>
      </c>
      <c r="B406" s="180">
        <v>916</v>
      </c>
      <c r="C406" s="163">
        <v>1</v>
      </c>
      <c r="D406" s="163">
        <v>3</v>
      </c>
      <c r="E406" s="140" t="s">
        <v>653</v>
      </c>
      <c r="F406" s="141" t="s">
        <v>187</v>
      </c>
      <c r="G406" s="159">
        <v>1370.06</v>
      </c>
      <c r="H406" s="159">
        <v>1347.06</v>
      </c>
    </row>
    <row r="407" spans="1:8" ht="138" customHeight="1" x14ac:dyDescent="0.25">
      <c r="A407" s="179" t="s">
        <v>270</v>
      </c>
      <c r="B407" s="180">
        <v>916</v>
      </c>
      <c r="C407" s="163">
        <v>1</v>
      </c>
      <c r="D407" s="163">
        <v>3</v>
      </c>
      <c r="E407" s="140" t="s">
        <v>654</v>
      </c>
      <c r="F407" s="141" t="s">
        <v>187</v>
      </c>
      <c r="G407" s="159">
        <v>1370.06</v>
      </c>
      <c r="H407" s="159">
        <v>1347.06</v>
      </c>
    </row>
    <row r="408" spans="1:8" ht="63" x14ac:dyDescent="0.25">
      <c r="A408" s="179" t="s">
        <v>208</v>
      </c>
      <c r="B408" s="180">
        <v>916</v>
      </c>
      <c r="C408" s="163">
        <v>1</v>
      </c>
      <c r="D408" s="163">
        <v>3</v>
      </c>
      <c r="E408" s="140" t="s">
        <v>654</v>
      </c>
      <c r="F408" s="141" t="s">
        <v>209</v>
      </c>
      <c r="G408" s="159">
        <v>1370.06</v>
      </c>
      <c r="H408" s="159">
        <v>1347.06</v>
      </c>
    </row>
    <row r="409" spans="1:8" ht="31.5" x14ac:dyDescent="0.25">
      <c r="A409" s="179" t="s">
        <v>655</v>
      </c>
      <c r="B409" s="180">
        <v>916</v>
      </c>
      <c r="C409" s="163">
        <v>1</v>
      </c>
      <c r="D409" s="163">
        <v>3</v>
      </c>
      <c r="E409" s="140" t="s">
        <v>656</v>
      </c>
      <c r="F409" s="141" t="s">
        <v>187</v>
      </c>
      <c r="G409" s="159">
        <v>541.53200000000004</v>
      </c>
      <c r="H409" s="159">
        <v>538.02200000000005</v>
      </c>
    </row>
    <row r="410" spans="1:8" x14ac:dyDescent="0.25">
      <c r="A410" s="179" t="s">
        <v>327</v>
      </c>
      <c r="B410" s="180">
        <v>916</v>
      </c>
      <c r="C410" s="163">
        <v>1</v>
      </c>
      <c r="D410" s="163">
        <v>3</v>
      </c>
      <c r="E410" s="140" t="s">
        <v>657</v>
      </c>
      <c r="F410" s="141" t="s">
        <v>187</v>
      </c>
      <c r="G410" s="159">
        <v>10.345000000000001</v>
      </c>
      <c r="H410" s="159">
        <v>16.835000000000001</v>
      </c>
    </row>
    <row r="411" spans="1:8" ht="63" x14ac:dyDescent="0.25">
      <c r="A411" s="179" t="s">
        <v>208</v>
      </c>
      <c r="B411" s="180">
        <v>916</v>
      </c>
      <c r="C411" s="163">
        <v>1</v>
      </c>
      <c r="D411" s="163">
        <v>3</v>
      </c>
      <c r="E411" s="140" t="s">
        <v>657</v>
      </c>
      <c r="F411" s="141" t="s">
        <v>209</v>
      </c>
      <c r="G411" s="159">
        <v>2.5</v>
      </c>
      <c r="H411" s="159">
        <v>2.5</v>
      </c>
    </row>
    <row r="412" spans="1:8" ht="31.5" x14ac:dyDescent="0.25">
      <c r="A412" s="179" t="s">
        <v>194</v>
      </c>
      <c r="B412" s="180">
        <v>916</v>
      </c>
      <c r="C412" s="163">
        <v>1</v>
      </c>
      <c r="D412" s="163">
        <v>3</v>
      </c>
      <c r="E412" s="140" t="s">
        <v>657</v>
      </c>
      <c r="F412" s="141" t="s">
        <v>195</v>
      </c>
      <c r="G412" s="159">
        <v>7.8449999999999998</v>
      </c>
      <c r="H412" s="159">
        <v>14.335000000000001</v>
      </c>
    </row>
    <row r="413" spans="1:8" ht="139.5" customHeight="1" x14ac:dyDescent="0.25">
      <c r="A413" s="179" t="s">
        <v>270</v>
      </c>
      <c r="B413" s="180">
        <v>916</v>
      </c>
      <c r="C413" s="163">
        <v>1</v>
      </c>
      <c r="D413" s="163">
        <v>3</v>
      </c>
      <c r="E413" s="140" t="s">
        <v>658</v>
      </c>
      <c r="F413" s="141" t="s">
        <v>187</v>
      </c>
      <c r="G413" s="159">
        <v>531.18700000000001</v>
      </c>
      <c r="H413" s="159">
        <v>521.18700000000001</v>
      </c>
    </row>
    <row r="414" spans="1:8" ht="63" x14ac:dyDescent="0.25">
      <c r="A414" s="179" t="s">
        <v>208</v>
      </c>
      <c r="B414" s="180">
        <v>916</v>
      </c>
      <c r="C414" s="163">
        <v>1</v>
      </c>
      <c r="D414" s="163">
        <v>3</v>
      </c>
      <c r="E414" s="140" t="s">
        <v>658</v>
      </c>
      <c r="F414" s="141" t="s">
        <v>209</v>
      </c>
      <c r="G414" s="159">
        <v>531.18700000000001</v>
      </c>
      <c r="H414" s="159">
        <v>521.18700000000001</v>
      </c>
    </row>
    <row r="415" spans="1:8" x14ac:dyDescent="0.25">
      <c r="A415" s="182" t="s">
        <v>805</v>
      </c>
      <c r="B415" s="183">
        <v>917</v>
      </c>
      <c r="C415" s="162">
        <v>0</v>
      </c>
      <c r="D415" s="162">
        <v>0</v>
      </c>
      <c r="E415" s="154" t="s">
        <v>187</v>
      </c>
      <c r="F415" s="155" t="s">
        <v>187</v>
      </c>
      <c r="G415" s="160">
        <v>65778.37</v>
      </c>
      <c r="H415" s="160">
        <v>68627.884000000005</v>
      </c>
    </row>
    <row r="416" spans="1:8" x14ac:dyDescent="0.25">
      <c r="A416" s="179" t="s">
        <v>781</v>
      </c>
      <c r="B416" s="180">
        <v>917</v>
      </c>
      <c r="C416" s="163">
        <v>1</v>
      </c>
      <c r="D416" s="163">
        <v>0</v>
      </c>
      <c r="E416" s="140" t="s">
        <v>187</v>
      </c>
      <c r="F416" s="141" t="s">
        <v>187</v>
      </c>
      <c r="G416" s="159">
        <v>53503.05</v>
      </c>
      <c r="H416" s="159">
        <v>56694.982000000004</v>
      </c>
    </row>
    <row r="417" spans="1:8" ht="31.5" x14ac:dyDescent="0.25">
      <c r="A417" s="179" t="s">
        <v>711</v>
      </c>
      <c r="B417" s="180">
        <v>917</v>
      </c>
      <c r="C417" s="163">
        <v>1</v>
      </c>
      <c r="D417" s="163">
        <v>2</v>
      </c>
      <c r="E417" s="140" t="s">
        <v>187</v>
      </c>
      <c r="F417" s="141" t="s">
        <v>187</v>
      </c>
      <c r="G417" s="159">
        <v>3362.5329999999999</v>
      </c>
      <c r="H417" s="159">
        <v>3284.7330000000002</v>
      </c>
    </row>
    <row r="418" spans="1:8" ht="31.5" x14ac:dyDescent="0.25">
      <c r="A418" s="179" t="s">
        <v>459</v>
      </c>
      <c r="B418" s="180">
        <v>917</v>
      </c>
      <c r="C418" s="163">
        <v>1</v>
      </c>
      <c r="D418" s="163">
        <v>2</v>
      </c>
      <c r="E418" s="140" t="s">
        <v>460</v>
      </c>
      <c r="F418" s="141" t="s">
        <v>187</v>
      </c>
      <c r="G418" s="159">
        <v>3362.5329999999999</v>
      </c>
      <c r="H418" s="159">
        <v>3284.7330000000002</v>
      </c>
    </row>
    <row r="419" spans="1:8" ht="31.5" x14ac:dyDescent="0.25">
      <c r="A419" s="179" t="s">
        <v>461</v>
      </c>
      <c r="B419" s="180">
        <v>917</v>
      </c>
      <c r="C419" s="163">
        <v>1</v>
      </c>
      <c r="D419" s="163">
        <v>2</v>
      </c>
      <c r="E419" s="140" t="s">
        <v>462</v>
      </c>
      <c r="F419" s="141" t="s">
        <v>187</v>
      </c>
      <c r="G419" s="159">
        <v>3362.5329999999999</v>
      </c>
      <c r="H419" s="159">
        <v>3284.7330000000002</v>
      </c>
    </row>
    <row r="420" spans="1:8" ht="31.5" x14ac:dyDescent="0.25">
      <c r="A420" s="179" t="s">
        <v>489</v>
      </c>
      <c r="B420" s="180">
        <v>917</v>
      </c>
      <c r="C420" s="163">
        <v>1</v>
      </c>
      <c r="D420" s="163">
        <v>2</v>
      </c>
      <c r="E420" s="140" t="s">
        <v>490</v>
      </c>
      <c r="F420" s="141" t="s">
        <v>187</v>
      </c>
      <c r="G420" s="159">
        <v>3362.5329999999999</v>
      </c>
      <c r="H420" s="159">
        <v>3284.7330000000002</v>
      </c>
    </row>
    <row r="421" spans="1:8" ht="140.25" customHeight="1" x14ac:dyDescent="0.25">
      <c r="A421" s="179" t="s">
        <v>270</v>
      </c>
      <c r="B421" s="180">
        <v>917</v>
      </c>
      <c r="C421" s="163">
        <v>1</v>
      </c>
      <c r="D421" s="163">
        <v>2</v>
      </c>
      <c r="E421" s="140" t="s">
        <v>492</v>
      </c>
      <c r="F421" s="141" t="s">
        <v>187</v>
      </c>
      <c r="G421" s="159">
        <v>3362.5329999999999</v>
      </c>
      <c r="H421" s="159">
        <v>3284.7330000000002</v>
      </c>
    </row>
    <row r="422" spans="1:8" ht="63" x14ac:dyDescent="0.25">
      <c r="A422" s="179" t="s">
        <v>208</v>
      </c>
      <c r="B422" s="180">
        <v>917</v>
      </c>
      <c r="C422" s="163">
        <v>1</v>
      </c>
      <c r="D422" s="163">
        <v>2</v>
      </c>
      <c r="E422" s="140" t="s">
        <v>492</v>
      </c>
      <c r="F422" s="141" t="s">
        <v>209</v>
      </c>
      <c r="G422" s="159">
        <v>3362.5329999999999</v>
      </c>
      <c r="H422" s="159">
        <v>3284.7330000000002</v>
      </c>
    </row>
    <row r="423" spans="1:8" ht="47.25" x14ac:dyDescent="0.25">
      <c r="A423" s="179" t="s">
        <v>709</v>
      </c>
      <c r="B423" s="180">
        <v>917</v>
      </c>
      <c r="C423" s="163">
        <v>1</v>
      </c>
      <c r="D423" s="163">
        <v>4</v>
      </c>
      <c r="E423" s="140" t="s">
        <v>187</v>
      </c>
      <c r="F423" s="141" t="s">
        <v>187</v>
      </c>
      <c r="G423" s="159">
        <v>48115.737000000001</v>
      </c>
      <c r="H423" s="159">
        <v>47303.11</v>
      </c>
    </row>
    <row r="424" spans="1:8" ht="47.25" x14ac:dyDescent="0.25">
      <c r="A424" s="179" t="s">
        <v>330</v>
      </c>
      <c r="B424" s="180">
        <v>917</v>
      </c>
      <c r="C424" s="163">
        <v>1</v>
      </c>
      <c r="D424" s="163">
        <v>4</v>
      </c>
      <c r="E424" s="140" t="s">
        <v>331</v>
      </c>
      <c r="F424" s="141" t="s">
        <v>187</v>
      </c>
      <c r="G424" s="159">
        <v>3</v>
      </c>
      <c r="H424" s="159">
        <v>3</v>
      </c>
    </row>
    <row r="425" spans="1:8" ht="47.25" x14ac:dyDescent="0.25">
      <c r="A425" s="179" t="s">
        <v>360</v>
      </c>
      <c r="B425" s="180">
        <v>917</v>
      </c>
      <c r="C425" s="163">
        <v>1</v>
      </c>
      <c r="D425" s="163">
        <v>4</v>
      </c>
      <c r="E425" s="140" t="s">
        <v>361</v>
      </c>
      <c r="F425" s="141" t="s">
        <v>187</v>
      </c>
      <c r="G425" s="159">
        <v>3</v>
      </c>
      <c r="H425" s="159">
        <v>3</v>
      </c>
    </row>
    <row r="426" spans="1:8" ht="63" x14ac:dyDescent="0.25">
      <c r="A426" s="179" t="s">
        <v>365</v>
      </c>
      <c r="B426" s="180">
        <v>917</v>
      </c>
      <c r="C426" s="163">
        <v>1</v>
      </c>
      <c r="D426" s="163">
        <v>4</v>
      </c>
      <c r="E426" s="140" t="s">
        <v>366</v>
      </c>
      <c r="F426" s="141" t="s">
        <v>187</v>
      </c>
      <c r="G426" s="159">
        <v>3</v>
      </c>
      <c r="H426" s="159">
        <v>3</v>
      </c>
    </row>
    <row r="427" spans="1:8" ht="63" x14ac:dyDescent="0.25">
      <c r="A427" s="179" t="s">
        <v>287</v>
      </c>
      <c r="B427" s="180">
        <v>917</v>
      </c>
      <c r="C427" s="163">
        <v>1</v>
      </c>
      <c r="D427" s="163">
        <v>4</v>
      </c>
      <c r="E427" s="140" t="s">
        <v>367</v>
      </c>
      <c r="F427" s="141" t="s">
        <v>187</v>
      </c>
      <c r="G427" s="159">
        <v>3</v>
      </c>
      <c r="H427" s="159">
        <v>3</v>
      </c>
    </row>
    <row r="428" spans="1:8" ht="31.5" x14ac:dyDescent="0.25">
      <c r="A428" s="179" t="s">
        <v>194</v>
      </c>
      <c r="B428" s="180">
        <v>917</v>
      </c>
      <c r="C428" s="163">
        <v>1</v>
      </c>
      <c r="D428" s="163">
        <v>4</v>
      </c>
      <c r="E428" s="140" t="s">
        <v>367</v>
      </c>
      <c r="F428" s="141" t="s">
        <v>195</v>
      </c>
      <c r="G428" s="159">
        <v>3</v>
      </c>
      <c r="H428" s="159">
        <v>3</v>
      </c>
    </row>
    <row r="429" spans="1:8" ht="31.5" x14ac:dyDescent="0.25">
      <c r="A429" s="179" t="s">
        <v>459</v>
      </c>
      <c r="B429" s="180">
        <v>917</v>
      </c>
      <c r="C429" s="163">
        <v>1</v>
      </c>
      <c r="D429" s="163">
        <v>4</v>
      </c>
      <c r="E429" s="140" t="s">
        <v>460</v>
      </c>
      <c r="F429" s="141" t="s">
        <v>187</v>
      </c>
      <c r="G429" s="159">
        <v>48112.737000000001</v>
      </c>
      <c r="H429" s="159">
        <v>47300.11</v>
      </c>
    </row>
    <row r="430" spans="1:8" ht="31.5" x14ac:dyDescent="0.25">
      <c r="A430" s="179" t="s">
        <v>461</v>
      </c>
      <c r="B430" s="180">
        <v>917</v>
      </c>
      <c r="C430" s="163">
        <v>1</v>
      </c>
      <c r="D430" s="163">
        <v>4</v>
      </c>
      <c r="E430" s="140" t="s">
        <v>462</v>
      </c>
      <c r="F430" s="141" t="s">
        <v>187</v>
      </c>
      <c r="G430" s="159">
        <v>48112.737000000001</v>
      </c>
      <c r="H430" s="159">
        <v>47300.11</v>
      </c>
    </row>
    <row r="431" spans="1:8" ht="31.5" x14ac:dyDescent="0.25">
      <c r="A431" s="179" t="s">
        <v>485</v>
      </c>
      <c r="B431" s="180">
        <v>917</v>
      </c>
      <c r="C431" s="163">
        <v>1</v>
      </c>
      <c r="D431" s="163">
        <v>4</v>
      </c>
      <c r="E431" s="140" t="s">
        <v>486</v>
      </c>
      <c r="F431" s="141" t="s">
        <v>187</v>
      </c>
      <c r="G431" s="159">
        <v>43259.137000000002</v>
      </c>
      <c r="H431" s="159">
        <v>42446.51</v>
      </c>
    </row>
    <row r="432" spans="1:8" ht="31.5" x14ac:dyDescent="0.25">
      <c r="A432" s="179" t="s">
        <v>281</v>
      </c>
      <c r="B432" s="180">
        <v>917</v>
      </c>
      <c r="C432" s="163">
        <v>1</v>
      </c>
      <c r="D432" s="163">
        <v>4</v>
      </c>
      <c r="E432" s="140" t="s">
        <v>487</v>
      </c>
      <c r="F432" s="141" t="s">
        <v>187</v>
      </c>
      <c r="G432" s="159">
        <v>1993.432</v>
      </c>
      <c r="H432" s="159">
        <v>1993.316</v>
      </c>
    </row>
    <row r="433" spans="1:8" ht="63" x14ac:dyDescent="0.25">
      <c r="A433" s="179" t="s">
        <v>208</v>
      </c>
      <c r="B433" s="180">
        <v>917</v>
      </c>
      <c r="C433" s="163">
        <v>1</v>
      </c>
      <c r="D433" s="163">
        <v>4</v>
      </c>
      <c r="E433" s="140" t="s">
        <v>487</v>
      </c>
      <c r="F433" s="141" t="s">
        <v>209</v>
      </c>
      <c r="G433" s="159">
        <v>4.78</v>
      </c>
      <c r="H433" s="159">
        <v>4.9000000000000004</v>
      </c>
    </row>
    <row r="434" spans="1:8" ht="31.5" x14ac:dyDescent="0.25">
      <c r="A434" s="179" t="s">
        <v>194</v>
      </c>
      <c r="B434" s="180">
        <v>917</v>
      </c>
      <c r="C434" s="163">
        <v>1</v>
      </c>
      <c r="D434" s="163">
        <v>4</v>
      </c>
      <c r="E434" s="140" t="s">
        <v>487</v>
      </c>
      <c r="F434" s="141" t="s">
        <v>195</v>
      </c>
      <c r="G434" s="159">
        <v>1979.9269999999999</v>
      </c>
      <c r="H434" s="159">
        <v>1979.691</v>
      </c>
    </row>
    <row r="435" spans="1:8" x14ac:dyDescent="0.25">
      <c r="A435" s="179" t="s">
        <v>243</v>
      </c>
      <c r="B435" s="180">
        <v>917</v>
      </c>
      <c r="C435" s="163">
        <v>1</v>
      </c>
      <c r="D435" s="163">
        <v>4</v>
      </c>
      <c r="E435" s="140" t="s">
        <v>487</v>
      </c>
      <c r="F435" s="141" t="s">
        <v>244</v>
      </c>
      <c r="G435" s="159">
        <v>0</v>
      </c>
      <c r="H435" s="159">
        <v>0</v>
      </c>
    </row>
    <row r="436" spans="1:8" x14ac:dyDescent="0.25">
      <c r="A436" s="179" t="s">
        <v>204</v>
      </c>
      <c r="B436" s="180">
        <v>917</v>
      </c>
      <c r="C436" s="163">
        <v>1</v>
      </c>
      <c r="D436" s="163">
        <v>4</v>
      </c>
      <c r="E436" s="140" t="s">
        <v>487</v>
      </c>
      <c r="F436" s="141" t="s">
        <v>205</v>
      </c>
      <c r="G436" s="159">
        <v>8.7249999999999996</v>
      </c>
      <c r="H436" s="159">
        <v>8.7249999999999996</v>
      </c>
    </row>
    <row r="437" spans="1:8" ht="141" customHeight="1" x14ac:dyDescent="0.25">
      <c r="A437" s="179" t="s">
        <v>270</v>
      </c>
      <c r="B437" s="180">
        <v>917</v>
      </c>
      <c r="C437" s="163">
        <v>1</v>
      </c>
      <c r="D437" s="163">
        <v>4</v>
      </c>
      <c r="E437" s="140" t="s">
        <v>488</v>
      </c>
      <c r="F437" s="141" t="s">
        <v>187</v>
      </c>
      <c r="G437" s="159">
        <v>41265.705000000002</v>
      </c>
      <c r="H437" s="159">
        <v>40453.194000000003</v>
      </c>
    </row>
    <row r="438" spans="1:8" ht="63" x14ac:dyDescent="0.25">
      <c r="A438" s="179" t="s">
        <v>208</v>
      </c>
      <c r="B438" s="180">
        <v>917</v>
      </c>
      <c r="C438" s="163">
        <v>1</v>
      </c>
      <c r="D438" s="163">
        <v>4</v>
      </c>
      <c r="E438" s="140" t="s">
        <v>488</v>
      </c>
      <c r="F438" s="141" t="s">
        <v>209</v>
      </c>
      <c r="G438" s="159">
        <v>41265.705000000002</v>
      </c>
      <c r="H438" s="159">
        <v>40453.194000000003</v>
      </c>
    </row>
    <row r="439" spans="1:8" ht="31.5" x14ac:dyDescent="0.25">
      <c r="A439" s="179" t="s">
        <v>493</v>
      </c>
      <c r="B439" s="180">
        <v>917</v>
      </c>
      <c r="C439" s="163">
        <v>1</v>
      </c>
      <c r="D439" s="163">
        <v>4</v>
      </c>
      <c r="E439" s="140" t="s">
        <v>494</v>
      </c>
      <c r="F439" s="141" t="s">
        <v>187</v>
      </c>
      <c r="G439" s="159">
        <v>4853.6000000000004</v>
      </c>
      <c r="H439" s="159">
        <v>4853.6000000000004</v>
      </c>
    </row>
    <row r="440" spans="1:8" ht="63" x14ac:dyDescent="0.25">
      <c r="A440" s="179" t="s">
        <v>497</v>
      </c>
      <c r="B440" s="180">
        <v>917</v>
      </c>
      <c r="C440" s="163">
        <v>1</v>
      </c>
      <c r="D440" s="163">
        <v>4</v>
      </c>
      <c r="E440" s="140" t="s">
        <v>498</v>
      </c>
      <c r="F440" s="141" t="s">
        <v>187</v>
      </c>
      <c r="G440" s="159">
        <v>1654.4</v>
      </c>
      <c r="H440" s="159">
        <v>1654.4</v>
      </c>
    </row>
    <row r="441" spans="1:8" ht="63" x14ac:dyDescent="0.25">
      <c r="A441" s="179" t="s">
        <v>208</v>
      </c>
      <c r="B441" s="180">
        <v>917</v>
      </c>
      <c r="C441" s="163">
        <v>1</v>
      </c>
      <c r="D441" s="163">
        <v>4</v>
      </c>
      <c r="E441" s="140" t="s">
        <v>498</v>
      </c>
      <c r="F441" s="141" t="s">
        <v>209</v>
      </c>
      <c r="G441" s="159">
        <v>1505.6</v>
      </c>
      <c r="H441" s="159">
        <v>1505.6</v>
      </c>
    </row>
    <row r="442" spans="1:8" ht="31.5" x14ac:dyDescent="0.25">
      <c r="A442" s="179" t="s">
        <v>194</v>
      </c>
      <c r="B442" s="180">
        <v>917</v>
      </c>
      <c r="C442" s="163">
        <v>1</v>
      </c>
      <c r="D442" s="163">
        <v>4</v>
      </c>
      <c r="E442" s="140" t="s">
        <v>498</v>
      </c>
      <c r="F442" s="141" t="s">
        <v>195</v>
      </c>
      <c r="G442" s="159">
        <v>148.80000000000001</v>
      </c>
      <c r="H442" s="159">
        <v>148.80000000000001</v>
      </c>
    </row>
    <row r="443" spans="1:8" ht="63" x14ac:dyDescent="0.25">
      <c r="A443" s="179" t="s">
        <v>499</v>
      </c>
      <c r="B443" s="180">
        <v>917</v>
      </c>
      <c r="C443" s="163">
        <v>1</v>
      </c>
      <c r="D443" s="163">
        <v>4</v>
      </c>
      <c r="E443" s="140" t="s">
        <v>500</v>
      </c>
      <c r="F443" s="141" t="s">
        <v>187</v>
      </c>
      <c r="G443" s="159">
        <v>1556.6</v>
      </c>
      <c r="H443" s="159">
        <v>1556.6</v>
      </c>
    </row>
    <row r="444" spans="1:8" ht="63" x14ac:dyDescent="0.25">
      <c r="A444" s="179" t="s">
        <v>208</v>
      </c>
      <c r="B444" s="180">
        <v>917</v>
      </c>
      <c r="C444" s="163">
        <v>1</v>
      </c>
      <c r="D444" s="163">
        <v>4</v>
      </c>
      <c r="E444" s="140" t="s">
        <v>500</v>
      </c>
      <c r="F444" s="141" t="s">
        <v>209</v>
      </c>
      <c r="G444" s="159">
        <v>1361.702</v>
      </c>
      <c r="H444" s="159">
        <v>1361.702</v>
      </c>
    </row>
    <row r="445" spans="1:8" ht="31.5" x14ac:dyDescent="0.25">
      <c r="A445" s="179" t="s">
        <v>194</v>
      </c>
      <c r="B445" s="180">
        <v>917</v>
      </c>
      <c r="C445" s="163">
        <v>1</v>
      </c>
      <c r="D445" s="163">
        <v>4</v>
      </c>
      <c r="E445" s="140" t="s">
        <v>500</v>
      </c>
      <c r="F445" s="141" t="s">
        <v>195</v>
      </c>
      <c r="G445" s="159">
        <v>194.898</v>
      </c>
      <c r="H445" s="159">
        <v>194.898</v>
      </c>
    </row>
    <row r="446" spans="1:8" ht="31.5" x14ac:dyDescent="0.25">
      <c r="A446" s="179" t="s">
        <v>501</v>
      </c>
      <c r="B446" s="180">
        <v>917</v>
      </c>
      <c r="C446" s="163">
        <v>1</v>
      </c>
      <c r="D446" s="163">
        <v>4</v>
      </c>
      <c r="E446" s="140" t="s">
        <v>502</v>
      </c>
      <c r="F446" s="141" t="s">
        <v>187</v>
      </c>
      <c r="G446" s="159">
        <v>821.3</v>
      </c>
      <c r="H446" s="159">
        <v>821.3</v>
      </c>
    </row>
    <row r="447" spans="1:8" ht="63" x14ac:dyDescent="0.25">
      <c r="A447" s="179" t="s">
        <v>208</v>
      </c>
      <c r="B447" s="180">
        <v>917</v>
      </c>
      <c r="C447" s="163">
        <v>1</v>
      </c>
      <c r="D447" s="163">
        <v>4</v>
      </c>
      <c r="E447" s="140" t="s">
        <v>502</v>
      </c>
      <c r="F447" s="141" t="s">
        <v>209</v>
      </c>
      <c r="G447" s="159">
        <v>757.90599999999995</v>
      </c>
      <c r="H447" s="159">
        <v>757.90599999999995</v>
      </c>
    </row>
    <row r="448" spans="1:8" ht="31.5" x14ac:dyDescent="0.25">
      <c r="A448" s="179" t="s">
        <v>194</v>
      </c>
      <c r="B448" s="180">
        <v>917</v>
      </c>
      <c r="C448" s="163">
        <v>1</v>
      </c>
      <c r="D448" s="163">
        <v>4</v>
      </c>
      <c r="E448" s="140" t="s">
        <v>502</v>
      </c>
      <c r="F448" s="141" t="s">
        <v>195</v>
      </c>
      <c r="G448" s="159">
        <v>63.393999999999998</v>
      </c>
      <c r="H448" s="159">
        <v>63.393999999999998</v>
      </c>
    </row>
    <row r="449" spans="1:8" ht="47.25" x14ac:dyDescent="0.25">
      <c r="A449" s="179" t="s">
        <v>503</v>
      </c>
      <c r="B449" s="180">
        <v>917</v>
      </c>
      <c r="C449" s="163">
        <v>1</v>
      </c>
      <c r="D449" s="163">
        <v>4</v>
      </c>
      <c r="E449" s="140" t="s">
        <v>504</v>
      </c>
      <c r="F449" s="141" t="s">
        <v>187</v>
      </c>
      <c r="G449" s="159">
        <v>820.6</v>
      </c>
      <c r="H449" s="159">
        <v>820.6</v>
      </c>
    </row>
    <row r="450" spans="1:8" ht="63" x14ac:dyDescent="0.25">
      <c r="A450" s="179" t="s">
        <v>208</v>
      </c>
      <c r="B450" s="180">
        <v>917</v>
      </c>
      <c r="C450" s="163">
        <v>1</v>
      </c>
      <c r="D450" s="163">
        <v>4</v>
      </c>
      <c r="E450" s="140" t="s">
        <v>504</v>
      </c>
      <c r="F450" s="141" t="s">
        <v>209</v>
      </c>
      <c r="G450" s="159">
        <v>751.46500000000003</v>
      </c>
      <c r="H450" s="159">
        <v>751.46500000000003</v>
      </c>
    </row>
    <row r="451" spans="1:8" ht="31.5" x14ac:dyDescent="0.25">
      <c r="A451" s="179" t="s">
        <v>194</v>
      </c>
      <c r="B451" s="180">
        <v>917</v>
      </c>
      <c r="C451" s="163">
        <v>1</v>
      </c>
      <c r="D451" s="163">
        <v>4</v>
      </c>
      <c r="E451" s="140" t="s">
        <v>504</v>
      </c>
      <c r="F451" s="141" t="s">
        <v>195</v>
      </c>
      <c r="G451" s="159">
        <v>69.135000000000005</v>
      </c>
      <c r="H451" s="159">
        <v>69.135000000000005</v>
      </c>
    </row>
    <row r="452" spans="1:8" ht="94.5" x14ac:dyDescent="0.25">
      <c r="A452" s="179" t="s">
        <v>505</v>
      </c>
      <c r="B452" s="180">
        <v>917</v>
      </c>
      <c r="C452" s="163">
        <v>1</v>
      </c>
      <c r="D452" s="163">
        <v>4</v>
      </c>
      <c r="E452" s="140" t="s">
        <v>506</v>
      </c>
      <c r="F452" s="141" t="s">
        <v>187</v>
      </c>
      <c r="G452" s="159">
        <v>0.7</v>
      </c>
      <c r="H452" s="159">
        <v>0.7</v>
      </c>
    </row>
    <row r="453" spans="1:8" ht="31.5" x14ac:dyDescent="0.25">
      <c r="A453" s="179" t="s">
        <v>194</v>
      </c>
      <c r="B453" s="180">
        <v>917</v>
      </c>
      <c r="C453" s="163">
        <v>1</v>
      </c>
      <c r="D453" s="163">
        <v>4</v>
      </c>
      <c r="E453" s="140" t="s">
        <v>506</v>
      </c>
      <c r="F453" s="141" t="s">
        <v>195</v>
      </c>
      <c r="G453" s="159">
        <v>0.7</v>
      </c>
      <c r="H453" s="159">
        <v>0.7</v>
      </c>
    </row>
    <row r="454" spans="1:8" x14ac:dyDescent="0.25">
      <c r="A454" s="179" t="s">
        <v>710</v>
      </c>
      <c r="B454" s="180">
        <v>917</v>
      </c>
      <c r="C454" s="163">
        <v>1</v>
      </c>
      <c r="D454" s="163">
        <v>5</v>
      </c>
      <c r="E454" s="140" t="s">
        <v>187</v>
      </c>
      <c r="F454" s="141" t="s">
        <v>187</v>
      </c>
      <c r="G454" s="159">
        <v>3.8</v>
      </c>
      <c r="H454" s="159">
        <v>3.4</v>
      </c>
    </row>
    <row r="455" spans="1:8" ht="31.5" x14ac:dyDescent="0.25">
      <c r="A455" s="179" t="s">
        <v>459</v>
      </c>
      <c r="B455" s="180">
        <v>917</v>
      </c>
      <c r="C455" s="163">
        <v>1</v>
      </c>
      <c r="D455" s="163">
        <v>5</v>
      </c>
      <c r="E455" s="140" t="s">
        <v>460</v>
      </c>
      <c r="F455" s="141" t="s">
        <v>187</v>
      </c>
      <c r="G455" s="159">
        <v>3.8</v>
      </c>
      <c r="H455" s="159">
        <v>3.4</v>
      </c>
    </row>
    <row r="456" spans="1:8" ht="31.5" x14ac:dyDescent="0.25">
      <c r="A456" s="179" t="s">
        <v>461</v>
      </c>
      <c r="B456" s="180">
        <v>917</v>
      </c>
      <c r="C456" s="163">
        <v>1</v>
      </c>
      <c r="D456" s="163">
        <v>5</v>
      </c>
      <c r="E456" s="140" t="s">
        <v>462</v>
      </c>
      <c r="F456" s="141" t="s">
        <v>187</v>
      </c>
      <c r="G456" s="159">
        <v>3.8</v>
      </c>
      <c r="H456" s="159">
        <v>3.4</v>
      </c>
    </row>
    <row r="457" spans="1:8" ht="31.5" x14ac:dyDescent="0.25">
      <c r="A457" s="179" t="s">
        <v>493</v>
      </c>
      <c r="B457" s="180">
        <v>917</v>
      </c>
      <c r="C457" s="163">
        <v>1</v>
      </c>
      <c r="D457" s="163">
        <v>5</v>
      </c>
      <c r="E457" s="140" t="s">
        <v>494</v>
      </c>
      <c r="F457" s="141" t="s">
        <v>187</v>
      </c>
      <c r="G457" s="159">
        <v>3.8</v>
      </c>
      <c r="H457" s="159">
        <v>3.4</v>
      </c>
    </row>
    <row r="458" spans="1:8" ht="47.25" x14ac:dyDescent="0.25">
      <c r="A458" s="179" t="s">
        <v>495</v>
      </c>
      <c r="B458" s="180">
        <v>917</v>
      </c>
      <c r="C458" s="163">
        <v>1</v>
      </c>
      <c r="D458" s="163">
        <v>5</v>
      </c>
      <c r="E458" s="140" t="s">
        <v>496</v>
      </c>
      <c r="F458" s="141" t="s">
        <v>187</v>
      </c>
      <c r="G458" s="159">
        <v>3.8</v>
      </c>
      <c r="H458" s="159">
        <v>3.4</v>
      </c>
    </row>
    <row r="459" spans="1:8" ht="31.5" x14ac:dyDescent="0.25">
      <c r="A459" s="179" t="s">
        <v>194</v>
      </c>
      <c r="B459" s="180">
        <v>917</v>
      </c>
      <c r="C459" s="163">
        <v>1</v>
      </c>
      <c r="D459" s="163">
        <v>5</v>
      </c>
      <c r="E459" s="140" t="s">
        <v>496</v>
      </c>
      <c r="F459" s="141" t="s">
        <v>195</v>
      </c>
      <c r="G459" s="159">
        <v>3.8</v>
      </c>
      <c r="H459" s="159">
        <v>3.4</v>
      </c>
    </row>
    <row r="460" spans="1:8" x14ac:dyDescent="0.25">
      <c r="A460" s="179" t="s">
        <v>695</v>
      </c>
      <c r="B460" s="180">
        <v>917</v>
      </c>
      <c r="C460" s="163">
        <v>1</v>
      </c>
      <c r="D460" s="163">
        <v>7</v>
      </c>
      <c r="E460" s="140" t="s">
        <v>187</v>
      </c>
      <c r="F460" s="141" t="s">
        <v>187</v>
      </c>
      <c r="G460" s="159">
        <v>0</v>
      </c>
      <c r="H460" s="159">
        <v>4000</v>
      </c>
    </row>
    <row r="461" spans="1:8" x14ac:dyDescent="0.25">
      <c r="A461" s="179" t="s">
        <v>648</v>
      </c>
      <c r="B461" s="180">
        <v>917</v>
      </c>
      <c r="C461" s="163">
        <v>1</v>
      </c>
      <c r="D461" s="163">
        <v>7</v>
      </c>
      <c r="E461" s="140" t="s">
        <v>649</v>
      </c>
      <c r="F461" s="141" t="s">
        <v>187</v>
      </c>
      <c r="G461" s="159">
        <v>0</v>
      </c>
      <c r="H461" s="159">
        <v>4000</v>
      </c>
    </row>
    <row r="462" spans="1:8" x14ac:dyDescent="0.25">
      <c r="A462" s="179" t="s">
        <v>669</v>
      </c>
      <c r="B462" s="180">
        <v>917</v>
      </c>
      <c r="C462" s="163">
        <v>1</v>
      </c>
      <c r="D462" s="163">
        <v>7</v>
      </c>
      <c r="E462" s="140" t="s">
        <v>670</v>
      </c>
      <c r="F462" s="141" t="s">
        <v>187</v>
      </c>
      <c r="G462" s="159">
        <v>0</v>
      </c>
      <c r="H462" s="159">
        <v>4000</v>
      </c>
    </row>
    <row r="463" spans="1:8" x14ac:dyDescent="0.25">
      <c r="A463" s="179" t="s">
        <v>671</v>
      </c>
      <c r="B463" s="180">
        <v>917</v>
      </c>
      <c r="C463" s="163">
        <v>1</v>
      </c>
      <c r="D463" s="163">
        <v>7</v>
      </c>
      <c r="E463" s="140" t="s">
        <v>672</v>
      </c>
      <c r="F463" s="141" t="s">
        <v>187</v>
      </c>
      <c r="G463" s="159">
        <v>0</v>
      </c>
      <c r="H463" s="159">
        <v>2739</v>
      </c>
    </row>
    <row r="464" spans="1:8" x14ac:dyDescent="0.25">
      <c r="A464" s="179" t="s">
        <v>204</v>
      </c>
      <c r="B464" s="180">
        <v>917</v>
      </c>
      <c r="C464" s="163">
        <v>1</v>
      </c>
      <c r="D464" s="163">
        <v>7</v>
      </c>
      <c r="E464" s="140" t="s">
        <v>672</v>
      </c>
      <c r="F464" s="141" t="s">
        <v>205</v>
      </c>
      <c r="G464" s="159">
        <v>0</v>
      </c>
      <c r="H464" s="159">
        <v>2739</v>
      </c>
    </row>
    <row r="465" spans="1:8" ht="31.5" x14ac:dyDescent="0.25">
      <c r="A465" s="179" t="s">
        <v>673</v>
      </c>
      <c r="B465" s="180">
        <v>917</v>
      </c>
      <c r="C465" s="163">
        <v>1</v>
      </c>
      <c r="D465" s="163">
        <v>7</v>
      </c>
      <c r="E465" s="140" t="s">
        <v>674</v>
      </c>
      <c r="F465" s="141" t="s">
        <v>187</v>
      </c>
      <c r="G465" s="159">
        <v>0</v>
      </c>
      <c r="H465" s="159">
        <v>1261</v>
      </c>
    </row>
    <row r="466" spans="1:8" x14ac:dyDescent="0.25">
      <c r="A466" s="179" t="s">
        <v>204</v>
      </c>
      <c r="B466" s="180">
        <v>917</v>
      </c>
      <c r="C466" s="163">
        <v>1</v>
      </c>
      <c r="D466" s="163">
        <v>7</v>
      </c>
      <c r="E466" s="140" t="s">
        <v>674</v>
      </c>
      <c r="F466" s="141" t="s">
        <v>205</v>
      </c>
      <c r="G466" s="159">
        <v>0</v>
      </c>
      <c r="H466" s="159">
        <v>1261</v>
      </c>
    </row>
    <row r="467" spans="1:8" x14ac:dyDescent="0.25">
      <c r="A467" s="179" t="s">
        <v>694</v>
      </c>
      <c r="B467" s="180">
        <v>917</v>
      </c>
      <c r="C467" s="163">
        <v>1</v>
      </c>
      <c r="D467" s="163">
        <v>11</v>
      </c>
      <c r="E467" s="140" t="s">
        <v>187</v>
      </c>
      <c r="F467" s="141" t="s">
        <v>187</v>
      </c>
      <c r="G467" s="159">
        <v>300</v>
      </c>
      <c r="H467" s="159">
        <v>300</v>
      </c>
    </row>
    <row r="468" spans="1:8" x14ac:dyDescent="0.25">
      <c r="A468" s="179" t="s">
        <v>648</v>
      </c>
      <c r="B468" s="180">
        <v>917</v>
      </c>
      <c r="C468" s="163">
        <v>1</v>
      </c>
      <c r="D468" s="163">
        <v>11</v>
      </c>
      <c r="E468" s="140" t="s">
        <v>649</v>
      </c>
      <c r="F468" s="141" t="s">
        <v>187</v>
      </c>
      <c r="G468" s="159">
        <v>300</v>
      </c>
      <c r="H468" s="159">
        <v>300</v>
      </c>
    </row>
    <row r="469" spans="1:8" x14ac:dyDescent="0.25">
      <c r="A469" s="179" t="s">
        <v>675</v>
      </c>
      <c r="B469" s="180">
        <v>917</v>
      </c>
      <c r="C469" s="163">
        <v>1</v>
      </c>
      <c r="D469" s="163">
        <v>11</v>
      </c>
      <c r="E469" s="140" t="s">
        <v>676</v>
      </c>
      <c r="F469" s="141" t="s">
        <v>187</v>
      </c>
      <c r="G469" s="159">
        <v>300</v>
      </c>
      <c r="H469" s="159">
        <v>300</v>
      </c>
    </row>
    <row r="470" spans="1:8" ht="31.5" x14ac:dyDescent="0.25">
      <c r="A470" s="179" t="s">
        <v>677</v>
      </c>
      <c r="B470" s="180">
        <v>917</v>
      </c>
      <c r="C470" s="163">
        <v>1</v>
      </c>
      <c r="D470" s="163">
        <v>11</v>
      </c>
      <c r="E470" s="140" t="s">
        <v>678</v>
      </c>
      <c r="F470" s="141" t="s">
        <v>187</v>
      </c>
      <c r="G470" s="159">
        <v>300</v>
      </c>
      <c r="H470" s="159">
        <v>300</v>
      </c>
    </row>
    <row r="471" spans="1:8" x14ac:dyDescent="0.25">
      <c r="A471" s="179" t="s">
        <v>204</v>
      </c>
      <c r="B471" s="180">
        <v>917</v>
      </c>
      <c r="C471" s="163">
        <v>1</v>
      </c>
      <c r="D471" s="163">
        <v>11</v>
      </c>
      <c r="E471" s="140" t="s">
        <v>678</v>
      </c>
      <c r="F471" s="141" t="s">
        <v>205</v>
      </c>
      <c r="G471" s="159">
        <v>300</v>
      </c>
      <c r="H471" s="159">
        <v>300</v>
      </c>
    </row>
    <row r="472" spans="1:8" x14ac:dyDescent="0.25">
      <c r="A472" s="179" t="s">
        <v>691</v>
      </c>
      <c r="B472" s="180">
        <v>917</v>
      </c>
      <c r="C472" s="163">
        <v>1</v>
      </c>
      <c r="D472" s="163">
        <v>13</v>
      </c>
      <c r="E472" s="140" t="s">
        <v>187</v>
      </c>
      <c r="F472" s="141" t="s">
        <v>187</v>
      </c>
      <c r="G472" s="159">
        <v>1720.98</v>
      </c>
      <c r="H472" s="159">
        <v>1803.739</v>
      </c>
    </row>
    <row r="473" spans="1:8" ht="47.25" x14ac:dyDescent="0.25">
      <c r="A473" s="179" t="s">
        <v>330</v>
      </c>
      <c r="B473" s="180">
        <v>917</v>
      </c>
      <c r="C473" s="163">
        <v>1</v>
      </c>
      <c r="D473" s="163">
        <v>13</v>
      </c>
      <c r="E473" s="140" t="s">
        <v>331</v>
      </c>
      <c r="F473" s="141" t="s">
        <v>187</v>
      </c>
      <c r="G473" s="159">
        <v>214.54300000000001</v>
      </c>
      <c r="H473" s="159">
        <v>214.54300000000001</v>
      </c>
    </row>
    <row r="474" spans="1:8" ht="31.5" x14ac:dyDescent="0.25">
      <c r="A474" s="179" t="s">
        <v>332</v>
      </c>
      <c r="B474" s="180">
        <v>917</v>
      </c>
      <c r="C474" s="163">
        <v>1</v>
      </c>
      <c r="D474" s="163">
        <v>13</v>
      </c>
      <c r="E474" s="140" t="s">
        <v>333</v>
      </c>
      <c r="F474" s="141" t="s">
        <v>187</v>
      </c>
      <c r="G474" s="159">
        <v>214.54300000000001</v>
      </c>
      <c r="H474" s="159">
        <v>214.54300000000001</v>
      </c>
    </row>
    <row r="475" spans="1:8" ht="63" x14ac:dyDescent="0.25">
      <c r="A475" s="179" t="s">
        <v>342</v>
      </c>
      <c r="B475" s="180">
        <v>917</v>
      </c>
      <c r="C475" s="163">
        <v>1</v>
      </c>
      <c r="D475" s="163">
        <v>13</v>
      </c>
      <c r="E475" s="140" t="s">
        <v>343</v>
      </c>
      <c r="F475" s="141" t="s">
        <v>187</v>
      </c>
      <c r="G475" s="159">
        <v>114.54300000000001</v>
      </c>
      <c r="H475" s="159">
        <v>114.54300000000001</v>
      </c>
    </row>
    <row r="476" spans="1:8" ht="31.5" x14ac:dyDescent="0.25">
      <c r="A476" s="179" t="s">
        <v>344</v>
      </c>
      <c r="B476" s="180">
        <v>917</v>
      </c>
      <c r="C476" s="163">
        <v>1</v>
      </c>
      <c r="D476" s="163">
        <v>13</v>
      </c>
      <c r="E476" s="140" t="s">
        <v>345</v>
      </c>
      <c r="F476" s="141" t="s">
        <v>187</v>
      </c>
      <c r="G476" s="159">
        <v>114.54300000000001</v>
      </c>
      <c r="H476" s="159">
        <v>114.54300000000001</v>
      </c>
    </row>
    <row r="477" spans="1:8" ht="31.5" x14ac:dyDescent="0.25">
      <c r="A477" s="179" t="s">
        <v>194</v>
      </c>
      <c r="B477" s="180">
        <v>917</v>
      </c>
      <c r="C477" s="163">
        <v>1</v>
      </c>
      <c r="D477" s="163">
        <v>13</v>
      </c>
      <c r="E477" s="140" t="s">
        <v>345</v>
      </c>
      <c r="F477" s="141" t="s">
        <v>195</v>
      </c>
      <c r="G477" s="159">
        <v>4.2</v>
      </c>
      <c r="H477" s="159">
        <v>4.2</v>
      </c>
    </row>
    <row r="478" spans="1:8" x14ac:dyDescent="0.25">
      <c r="A478" s="179" t="s">
        <v>243</v>
      </c>
      <c r="B478" s="180">
        <v>917</v>
      </c>
      <c r="C478" s="163">
        <v>1</v>
      </c>
      <c r="D478" s="163">
        <v>13</v>
      </c>
      <c r="E478" s="140" t="s">
        <v>345</v>
      </c>
      <c r="F478" s="141" t="s">
        <v>244</v>
      </c>
      <c r="G478" s="159">
        <v>110.343</v>
      </c>
      <c r="H478" s="159">
        <v>110.343</v>
      </c>
    </row>
    <row r="479" spans="1:8" ht="31.5" customHeight="1" x14ac:dyDescent="0.25">
      <c r="A479" s="179" t="s">
        <v>346</v>
      </c>
      <c r="B479" s="180">
        <v>917</v>
      </c>
      <c r="C479" s="163">
        <v>1</v>
      </c>
      <c r="D479" s="163">
        <v>13</v>
      </c>
      <c r="E479" s="140" t="s">
        <v>347</v>
      </c>
      <c r="F479" s="141" t="s">
        <v>187</v>
      </c>
      <c r="G479" s="159">
        <v>100</v>
      </c>
      <c r="H479" s="159">
        <v>100</v>
      </c>
    </row>
    <row r="480" spans="1:8" ht="47.25" x14ac:dyDescent="0.25">
      <c r="A480" s="179" t="s">
        <v>348</v>
      </c>
      <c r="B480" s="180">
        <v>917</v>
      </c>
      <c r="C480" s="163">
        <v>1</v>
      </c>
      <c r="D480" s="163">
        <v>13</v>
      </c>
      <c r="E480" s="140" t="s">
        <v>349</v>
      </c>
      <c r="F480" s="141" t="s">
        <v>187</v>
      </c>
      <c r="G480" s="159">
        <v>100</v>
      </c>
      <c r="H480" s="159">
        <v>100</v>
      </c>
    </row>
    <row r="481" spans="1:8" x14ac:dyDescent="0.25">
      <c r="A481" s="179" t="s">
        <v>243</v>
      </c>
      <c r="B481" s="180">
        <v>917</v>
      </c>
      <c r="C481" s="163">
        <v>1</v>
      </c>
      <c r="D481" s="163">
        <v>13</v>
      </c>
      <c r="E481" s="140" t="s">
        <v>349</v>
      </c>
      <c r="F481" s="141" t="s">
        <v>244</v>
      </c>
      <c r="G481" s="159">
        <v>100</v>
      </c>
      <c r="H481" s="159">
        <v>100</v>
      </c>
    </row>
    <row r="482" spans="1:8" ht="31.5" x14ac:dyDescent="0.25">
      <c r="A482" s="179" t="s">
        <v>459</v>
      </c>
      <c r="B482" s="180">
        <v>917</v>
      </c>
      <c r="C482" s="163">
        <v>1</v>
      </c>
      <c r="D482" s="163">
        <v>13</v>
      </c>
      <c r="E482" s="140" t="s">
        <v>460</v>
      </c>
      <c r="F482" s="141" t="s">
        <v>187</v>
      </c>
      <c r="G482" s="159">
        <v>1402.9369999999999</v>
      </c>
      <c r="H482" s="159">
        <v>1485.6959999999999</v>
      </c>
    </row>
    <row r="483" spans="1:8" ht="31.5" x14ac:dyDescent="0.25">
      <c r="A483" s="179" t="s">
        <v>461</v>
      </c>
      <c r="B483" s="180">
        <v>917</v>
      </c>
      <c r="C483" s="163">
        <v>1</v>
      </c>
      <c r="D483" s="163">
        <v>13</v>
      </c>
      <c r="E483" s="140" t="s">
        <v>462</v>
      </c>
      <c r="F483" s="141" t="s">
        <v>187</v>
      </c>
      <c r="G483" s="159">
        <v>1392.9369999999999</v>
      </c>
      <c r="H483" s="159">
        <v>1475.6959999999999</v>
      </c>
    </row>
    <row r="484" spans="1:8" ht="47.25" x14ac:dyDescent="0.25">
      <c r="A484" s="179" t="s">
        <v>475</v>
      </c>
      <c r="B484" s="180">
        <v>917</v>
      </c>
      <c r="C484" s="163">
        <v>1</v>
      </c>
      <c r="D484" s="163">
        <v>13</v>
      </c>
      <c r="E484" s="140" t="s">
        <v>476</v>
      </c>
      <c r="F484" s="141" t="s">
        <v>187</v>
      </c>
      <c r="G484" s="159">
        <v>1309.9059999999999</v>
      </c>
      <c r="H484" s="159">
        <v>1392.665</v>
      </c>
    </row>
    <row r="485" spans="1:8" ht="63" x14ac:dyDescent="0.25">
      <c r="A485" s="179" t="s">
        <v>477</v>
      </c>
      <c r="B485" s="180">
        <v>917</v>
      </c>
      <c r="C485" s="163">
        <v>1</v>
      </c>
      <c r="D485" s="163">
        <v>13</v>
      </c>
      <c r="E485" s="140" t="s">
        <v>478</v>
      </c>
      <c r="F485" s="141" t="s">
        <v>187</v>
      </c>
      <c r="G485" s="159">
        <v>1306.9059999999999</v>
      </c>
      <c r="H485" s="159">
        <v>1389.665</v>
      </c>
    </row>
    <row r="486" spans="1:8" x14ac:dyDescent="0.25">
      <c r="A486" s="179" t="s">
        <v>243</v>
      </c>
      <c r="B486" s="180">
        <v>917</v>
      </c>
      <c r="C486" s="163">
        <v>1</v>
      </c>
      <c r="D486" s="163">
        <v>13</v>
      </c>
      <c r="E486" s="140" t="s">
        <v>478</v>
      </c>
      <c r="F486" s="141" t="s">
        <v>244</v>
      </c>
      <c r="G486" s="159">
        <v>1306.9059999999999</v>
      </c>
      <c r="H486" s="159">
        <v>1389.665</v>
      </c>
    </row>
    <row r="487" spans="1:8" ht="31.5" x14ac:dyDescent="0.25">
      <c r="A487" s="179" t="s">
        <v>479</v>
      </c>
      <c r="B487" s="180">
        <v>917</v>
      </c>
      <c r="C487" s="163">
        <v>1</v>
      </c>
      <c r="D487" s="163">
        <v>13</v>
      </c>
      <c r="E487" s="140" t="s">
        <v>480</v>
      </c>
      <c r="F487" s="141" t="s">
        <v>187</v>
      </c>
      <c r="G487" s="159">
        <v>3</v>
      </c>
      <c r="H487" s="159">
        <v>3</v>
      </c>
    </row>
    <row r="488" spans="1:8" x14ac:dyDescent="0.25">
      <c r="A488" s="179" t="s">
        <v>243</v>
      </c>
      <c r="B488" s="180">
        <v>917</v>
      </c>
      <c r="C488" s="163">
        <v>1</v>
      </c>
      <c r="D488" s="163">
        <v>13</v>
      </c>
      <c r="E488" s="140" t="s">
        <v>480</v>
      </c>
      <c r="F488" s="141" t="s">
        <v>244</v>
      </c>
      <c r="G488" s="159">
        <v>3</v>
      </c>
      <c r="H488" s="159">
        <v>3</v>
      </c>
    </row>
    <row r="489" spans="1:8" x14ac:dyDescent="0.25">
      <c r="A489" s="179" t="s">
        <v>481</v>
      </c>
      <c r="B489" s="180">
        <v>917</v>
      </c>
      <c r="C489" s="163">
        <v>1</v>
      </c>
      <c r="D489" s="163">
        <v>13</v>
      </c>
      <c r="E489" s="140" t="s">
        <v>482</v>
      </c>
      <c r="F489" s="141" t="s">
        <v>187</v>
      </c>
      <c r="G489" s="159">
        <v>83.031000000000006</v>
      </c>
      <c r="H489" s="159">
        <v>83.031000000000006</v>
      </c>
    </row>
    <row r="490" spans="1:8" ht="31.5" customHeight="1" x14ac:dyDescent="0.25">
      <c r="A490" s="179" t="s">
        <v>483</v>
      </c>
      <c r="B490" s="180">
        <v>917</v>
      </c>
      <c r="C490" s="163">
        <v>1</v>
      </c>
      <c r="D490" s="163">
        <v>13</v>
      </c>
      <c r="E490" s="140" t="s">
        <v>484</v>
      </c>
      <c r="F490" s="141" t="s">
        <v>187</v>
      </c>
      <c r="G490" s="159">
        <v>83.031000000000006</v>
      </c>
      <c r="H490" s="159">
        <v>83.031000000000006</v>
      </c>
    </row>
    <row r="491" spans="1:8" x14ac:dyDescent="0.25">
      <c r="A491" s="179" t="s">
        <v>204</v>
      </c>
      <c r="B491" s="180">
        <v>917</v>
      </c>
      <c r="C491" s="163">
        <v>1</v>
      </c>
      <c r="D491" s="163">
        <v>13</v>
      </c>
      <c r="E491" s="140" t="s">
        <v>484</v>
      </c>
      <c r="F491" s="141" t="s">
        <v>205</v>
      </c>
      <c r="G491" s="159">
        <v>83.031000000000006</v>
      </c>
      <c r="H491" s="159">
        <v>83.031000000000006</v>
      </c>
    </row>
    <row r="492" spans="1:8" x14ac:dyDescent="0.25">
      <c r="A492" s="179" t="s">
        <v>507</v>
      </c>
      <c r="B492" s="180">
        <v>917</v>
      </c>
      <c r="C492" s="163">
        <v>1</v>
      </c>
      <c r="D492" s="163">
        <v>13</v>
      </c>
      <c r="E492" s="140" t="s">
        <v>508</v>
      </c>
      <c r="F492" s="141" t="s">
        <v>187</v>
      </c>
      <c r="G492" s="159">
        <v>10</v>
      </c>
      <c r="H492" s="159">
        <v>10</v>
      </c>
    </row>
    <row r="493" spans="1:8" ht="47.25" x14ac:dyDescent="0.25">
      <c r="A493" s="179" t="s">
        <v>509</v>
      </c>
      <c r="B493" s="180">
        <v>917</v>
      </c>
      <c r="C493" s="163">
        <v>1</v>
      </c>
      <c r="D493" s="163">
        <v>13</v>
      </c>
      <c r="E493" s="140" t="s">
        <v>510</v>
      </c>
      <c r="F493" s="141" t="s">
        <v>187</v>
      </c>
      <c r="G493" s="159">
        <v>10</v>
      </c>
      <c r="H493" s="159">
        <v>10</v>
      </c>
    </row>
    <row r="494" spans="1:8" x14ac:dyDescent="0.25">
      <c r="A494" s="179" t="s">
        <v>511</v>
      </c>
      <c r="B494" s="180">
        <v>917</v>
      </c>
      <c r="C494" s="163">
        <v>1</v>
      </c>
      <c r="D494" s="163">
        <v>13</v>
      </c>
      <c r="E494" s="140" t="s">
        <v>512</v>
      </c>
      <c r="F494" s="141" t="s">
        <v>187</v>
      </c>
      <c r="G494" s="159">
        <v>10</v>
      </c>
      <c r="H494" s="159">
        <v>10</v>
      </c>
    </row>
    <row r="495" spans="1:8" ht="31.5" x14ac:dyDescent="0.25">
      <c r="A495" s="179" t="s">
        <v>194</v>
      </c>
      <c r="B495" s="180">
        <v>917</v>
      </c>
      <c r="C495" s="163">
        <v>1</v>
      </c>
      <c r="D495" s="163">
        <v>13</v>
      </c>
      <c r="E495" s="140" t="s">
        <v>512</v>
      </c>
      <c r="F495" s="141" t="s">
        <v>195</v>
      </c>
      <c r="G495" s="159">
        <v>10</v>
      </c>
      <c r="H495" s="159">
        <v>10</v>
      </c>
    </row>
    <row r="496" spans="1:8" ht="31.5" x14ac:dyDescent="0.25">
      <c r="A496" s="179" t="s">
        <v>513</v>
      </c>
      <c r="B496" s="180">
        <v>917</v>
      </c>
      <c r="C496" s="163">
        <v>1</v>
      </c>
      <c r="D496" s="163">
        <v>13</v>
      </c>
      <c r="E496" s="140" t="s">
        <v>514</v>
      </c>
      <c r="F496" s="141" t="s">
        <v>187</v>
      </c>
      <c r="G496" s="159">
        <v>103.5</v>
      </c>
      <c r="H496" s="159">
        <v>103.5</v>
      </c>
    </row>
    <row r="497" spans="1:8" ht="31.5" x14ac:dyDescent="0.25">
      <c r="A497" s="179" t="s">
        <v>523</v>
      </c>
      <c r="B497" s="180">
        <v>917</v>
      </c>
      <c r="C497" s="163">
        <v>1</v>
      </c>
      <c r="D497" s="163">
        <v>13</v>
      </c>
      <c r="E497" s="140" t="s">
        <v>524</v>
      </c>
      <c r="F497" s="141" t="s">
        <v>187</v>
      </c>
      <c r="G497" s="159">
        <v>33.5</v>
      </c>
      <c r="H497" s="159">
        <v>33.5</v>
      </c>
    </row>
    <row r="498" spans="1:8" ht="63" x14ac:dyDescent="0.25">
      <c r="A498" s="179" t="s">
        <v>525</v>
      </c>
      <c r="B498" s="180">
        <v>917</v>
      </c>
      <c r="C498" s="163">
        <v>1</v>
      </c>
      <c r="D498" s="163">
        <v>13</v>
      </c>
      <c r="E498" s="140" t="s">
        <v>526</v>
      </c>
      <c r="F498" s="141" t="s">
        <v>187</v>
      </c>
      <c r="G498" s="159">
        <v>33.5</v>
      </c>
      <c r="H498" s="159">
        <v>33.5</v>
      </c>
    </row>
    <row r="499" spans="1:8" x14ac:dyDescent="0.25">
      <c r="A499" s="179" t="s">
        <v>527</v>
      </c>
      <c r="B499" s="180">
        <v>917</v>
      </c>
      <c r="C499" s="163">
        <v>1</v>
      </c>
      <c r="D499" s="163">
        <v>13</v>
      </c>
      <c r="E499" s="140" t="s">
        <v>528</v>
      </c>
      <c r="F499" s="141" t="s">
        <v>187</v>
      </c>
      <c r="G499" s="159">
        <v>30.5</v>
      </c>
      <c r="H499" s="159">
        <v>30.5</v>
      </c>
    </row>
    <row r="500" spans="1:8" ht="31.5" x14ac:dyDescent="0.25">
      <c r="A500" s="179" t="s">
        <v>194</v>
      </c>
      <c r="B500" s="180">
        <v>917</v>
      </c>
      <c r="C500" s="163">
        <v>1</v>
      </c>
      <c r="D500" s="163">
        <v>13</v>
      </c>
      <c r="E500" s="140" t="s">
        <v>528</v>
      </c>
      <c r="F500" s="141" t="s">
        <v>195</v>
      </c>
      <c r="G500" s="159">
        <v>30.5</v>
      </c>
      <c r="H500" s="159">
        <v>30.5</v>
      </c>
    </row>
    <row r="501" spans="1:8" x14ac:dyDescent="0.25">
      <c r="A501" s="179" t="s">
        <v>529</v>
      </c>
      <c r="B501" s="180">
        <v>917</v>
      </c>
      <c r="C501" s="163">
        <v>1</v>
      </c>
      <c r="D501" s="163">
        <v>13</v>
      </c>
      <c r="E501" s="140" t="s">
        <v>530</v>
      </c>
      <c r="F501" s="141" t="s">
        <v>187</v>
      </c>
      <c r="G501" s="159">
        <v>3</v>
      </c>
      <c r="H501" s="159">
        <v>3</v>
      </c>
    </row>
    <row r="502" spans="1:8" ht="31.5" x14ac:dyDescent="0.25">
      <c r="A502" s="179" t="s">
        <v>194</v>
      </c>
      <c r="B502" s="180">
        <v>917</v>
      </c>
      <c r="C502" s="163">
        <v>1</v>
      </c>
      <c r="D502" s="163">
        <v>13</v>
      </c>
      <c r="E502" s="140" t="s">
        <v>530</v>
      </c>
      <c r="F502" s="141" t="s">
        <v>195</v>
      </c>
      <c r="G502" s="159">
        <v>3</v>
      </c>
      <c r="H502" s="159">
        <v>3</v>
      </c>
    </row>
    <row r="503" spans="1:8" x14ac:dyDescent="0.25">
      <c r="A503" s="179" t="s">
        <v>531</v>
      </c>
      <c r="B503" s="180">
        <v>917</v>
      </c>
      <c r="C503" s="163">
        <v>1</v>
      </c>
      <c r="D503" s="163">
        <v>13</v>
      </c>
      <c r="E503" s="140" t="s">
        <v>532</v>
      </c>
      <c r="F503" s="141" t="s">
        <v>187</v>
      </c>
      <c r="G503" s="159">
        <v>70</v>
      </c>
      <c r="H503" s="159">
        <v>70</v>
      </c>
    </row>
    <row r="504" spans="1:8" ht="47.25" x14ac:dyDescent="0.25">
      <c r="A504" s="179" t="s">
        <v>533</v>
      </c>
      <c r="B504" s="180">
        <v>917</v>
      </c>
      <c r="C504" s="163">
        <v>1</v>
      </c>
      <c r="D504" s="163">
        <v>13</v>
      </c>
      <c r="E504" s="140" t="s">
        <v>534</v>
      </c>
      <c r="F504" s="141" t="s">
        <v>187</v>
      </c>
      <c r="G504" s="159">
        <v>70</v>
      </c>
      <c r="H504" s="159">
        <v>70</v>
      </c>
    </row>
    <row r="505" spans="1:8" ht="31.5" x14ac:dyDescent="0.25">
      <c r="A505" s="179" t="s">
        <v>535</v>
      </c>
      <c r="B505" s="180">
        <v>917</v>
      </c>
      <c r="C505" s="163">
        <v>1</v>
      </c>
      <c r="D505" s="163">
        <v>13</v>
      </c>
      <c r="E505" s="140" t="s">
        <v>536</v>
      </c>
      <c r="F505" s="141" t="s">
        <v>187</v>
      </c>
      <c r="G505" s="159">
        <v>25</v>
      </c>
      <c r="H505" s="159">
        <v>25</v>
      </c>
    </row>
    <row r="506" spans="1:8" ht="31.5" x14ac:dyDescent="0.25">
      <c r="A506" s="179" t="s">
        <v>194</v>
      </c>
      <c r="B506" s="180">
        <v>917</v>
      </c>
      <c r="C506" s="163">
        <v>1</v>
      </c>
      <c r="D506" s="163">
        <v>13</v>
      </c>
      <c r="E506" s="140" t="s">
        <v>536</v>
      </c>
      <c r="F506" s="141" t="s">
        <v>195</v>
      </c>
      <c r="G506" s="159">
        <v>25</v>
      </c>
      <c r="H506" s="159">
        <v>25</v>
      </c>
    </row>
    <row r="507" spans="1:8" ht="31.5" x14ac:dyDescent="0.25">
      <c r="A507" s="179" t="s">
        <v>537</v>
      </c>
      <c r="B507" s="180">
        <v>917</v>
      </c>
      <c r="C507" s="163">
        <v>1</v>
      </c>
      <c r="D507" s="163">
        <v>13</v>
      </c>
      <c r="E507" s="140" t="s">
        <v>538</v>
      </c>
      <c r="F507" s="141" t="s">
        <v>187</v>
      </c>
      <c r="G507" s="159">
        <v>15</v>
      </c>
      <c r="H507" s="159">
        <v>15</v>
      </c>
    </row>
    <row r="508" spans="1:8" ht="31.5" x14ac:dyDescent="0.25">
      <c r="A508" s="179" t="s">
        <v>194</v>
      </c>
      <c r="B508" s="180">
        <v>917</v>
      </c>
      <c r="C508" s="163">
        <v>1</v>
      </c>
      <c r="D508" s="163">
        <v>13</v>
      </c>
      <c r="E508" s="140" t="s">
        <v>538</v>
      </c>
      <c r="F508" s="141" t="s">
        <v>195</v>
      </c>
      <c r="G508" s="159">
        <v>15</v>
      </c>
      <c r="H508" s="159">
        <v>15</v>
      </c>
    </row>
    <row r="509" spans="1:8" ht="59.25" customHeight="1" x14ac:dyDescent="0.25">
      <c r="A509" s="179" t="s">
        <v>539</v>
      </c>
      <c r="B509" s="180">
        <v>917</v>
      </c>
      <c r="C509" s="163">
        <v>1</v>
      </c>
      <c r="D509" s="163">
        <v>13</v>
      </c>
      <c r="E509" s="140" t="s">
        <v>540</v>
      </c>
      <c r="F509" s="141" t="s">
        <v>187</v>
      </c>
      <c r="G509" s="159">
        <v>5</v>
      </c>
      <c r="H509" s="159">
        <v>5</v>
      </c>
    </row>
    <row r="510" spans="1:8" ht="31.5" x14ac:dyDescent="0.25">
      <c r="A510" s="179" t="s">
        <v>194</v>
      </c>
      <c r="B510" s="180">
        <v>917</v>
      </c>
      <c r="C510" s="163">
        <v>1</v>
      </c>
      <c r="D510" s="163">
        <v>13</v>
      </c>
      <c r="E510" s="140" t="s">
        <v>540</v>
      </c>
      <c r="F510" s="141" t="s">
        <v>195</v>
      </c>
      <c r="G510" s="159">
        <v>5</v>
      </c>
      <c r="H510" s="159">
        <v>5</v>
      </c>
    </row>
    <row r="511" spans="1:8" ht="47.25" x14ac:dyDescent="0.25">
      <c r="A511" s="179" t="s">
        <v>541</v>
      </c>
      <c r="B511" s="180">
        <v>917</v>
      </c>
      <c r="C511" s="163">
        <v>1</v>
      </c>
      <c r="D511" s="163">
        <v>13</v>
      </c>
      <c r="E511" s="140" t="s">
        <v>542</v>
      </c>
      <c r="F511" s="141" t="s">
        <v>187</v>
      </c>
      <c r="G511" s="159">
        <v>10</v>
      </c>
      <c r="H511" s="159">
        <v>10</v>
      </c>
    </row>
    <row r="512" spans="1:8" ht="31.5" x14ac:dyDescent="0.25">
      <c r="A512" s="179" t="s">
        <v>194</v>
      </c>
      <c r="B512" s="180">
        <v>917</v>
      </c>
      <c r="C512" s="163">
        <v>1</v>
      </c>
      <c r="D512" s="163">
        <v>13</v>
      </c>
      <c r="E512" s="140" t="s">
        <v>542</v>
      </c>
      <c r="F512" s="141" t="s">
        <v>195</v>
      </c>
      <c r="G512" s="159">
        <v>10</v>
      </c>
      <c r="H512" s="159">
        <v>10</v>
      </c>
    </row>
    <row r="513" spans="1:8" ht="47.25" x14ac:dyDescent="0.25">
      <c r="A513" s="179" t="s">
        <v>543</v>
      </c>
      <c r="B513" s="180">
        <v>917</v>
      </c>
      <c r="C513" s="163">
        <v>1</v>
      </c>
      <c r="D513" s="163">
        <v>13</v>
      </c>
      <c r="E513" s="140" t="s">
        <v>544</v>
      </c>
      <c r="F513" s="141" t="s">
        <v>187</v>
      </c>
      <c r="G513" s="159">
        <v>15</v>
      </c>
      <c r="H513" s="159">
        <v>15</v>
      </c>
    </row>
    <row r="514" spans="1:8" ht="31.5" x14ac:dyDescent="0.25">
      <c r="A514" s="179" t="s">
        <v>194</v>
      </c>
      <c r="B514" s="180">
        <v>917</v>
      </c>
      <c r="C514" s="163">
        <v>1</v>
      </c>
      <c r="D514" s="163">
        <v>13</v>
      </c>
      <c r="E514" s="140" t="s">
        <v>544</v>
      </c>
      <c r="F514" s="141" t="s">
        <v>195</v>
      </c>
      <c r="G514" s="159">
        <v>15</v>
      </c>
      <c r="H514" s="159">
        <v>15</v>
      </c>
    </row>
    <row r="515" spans="1:8" x14ac:dyDescent="0.25">
      <c r="A515" s="179" t="s">
        <v>782</v>
      </c>
      <c r="B515" s="180">
        <v>917</v>
      </c>
      <c r="C515" s="163">
        <v>2</v>
      </c>
      <c r="D515" s="163">
        <v>0</v>
      </c>
      <c r="E515" s="140" t="s">
        <v>187</v>
      </c>
      <c r="F515" s="141" t="s">
        <v>187</v>
      </c>
      <c r="G515" s="159">
        <v>754</v>
      </c>
      <c r="H515" s="159">
        <v>44</v>
      </c>
    </row>
    <row r="516" spans="1:8" x14ac:dyDescent="0.25">
      <c r="A516" s="179" t="s">
        <v>692</v>
      </c>
      <c r="B516" s="180">
        <v>917</v>
      </c>
      <c r="C516" s="163">
        <v>2</v>
      </c>
      <c r="D516" s="163">
        <v>4</v>
      </c>
      <c r="E516" s="140" t="s">
        <v>187</v>
      </c>
      <c r="F516" s="141" t="s">
        <v>187</v>
      </c>
      <c r="G516" s="159">
        <v>754</v>
      </c>
      <c r="H516" s="159">
        <v>44</v>
      </c>
    </row>
    <row r="517" spans="1:8" x14ac:dyDescent="0.25">
      <c r="A517" s="179" t="s">
        <v>648</v>
      </c>
      <c r="B517" s="180">
        <v>917</v>
      </c>
      <c r="C517" s="163">
        <v>2</v>
      </c>
      <c r="D517" s="163">
        <v>4</v>
      </c>
      <c r="E517" s="140" t="s">
        <v>649</v>
      </c>
      <c r="F517" s="141" t="s">
        <v>187</v>
      </c>
      <c r="G517" s="159">
        <v>754</v>
      </c>
      <c r="H517" s="159">
        <v>44</v>
      </c>
    </row>
    <row r="518" spans="1:8" ht="31.5" x14ac:dyDescent="0.25">
      <c r="A518" s="179" t="s">
        <v>680</v>
      </c>
      <c r="B518" s="180">
        <v>917</v>
      </c>
      <c r="C518" s="163">
        <v>2</v>
      </c>
      <c r="D518" s="163">
        <v>4</v>
      </c>
      <c r="E518" s="140" t="s">
        <v>681</v>
      </c>
      <c r="F518" s="141" t="s">
        <v>187</v>
      </c>
      <c r="G518" s="159">
        <v>754</v>
      </c>
      <c r="H518" s="159">
        <v>44</v>
      </c>
    </row>
    <row r="519" spans="1:8" ht="63" x14ac:dyDescent="0.25">
      <c r="A519" s="179" t="s">
        <v>682</v>
      </c>
      <c r="B519" s="180">
        <v>917</v>
      </c>
      <c r="C519" s="163">
        <v>2</v>
      </c>
      <c r="D519" s="163">
        <v>4</v>
      </c>
      <c r="E519" s="140" t="s">
        <v>683</v>
      </c>
      <c r="F519" s="141" t="s">
        <v>187</v>
      </c>
      <c r="G519" s="159">
        <v>754</v>
      </c>
      <c r="H519" s="159">
        <v>44</v>
      </c>
    </row>
    <row r="520" spans="1:8" ht="31.5" x14ac:dyDescent="0.25">
      <c r="A520" s="179" t="s">
        <v>194</v>
      </c>
      <c r="B520" s="180">
        <v>917</v>
      </c>
      <c r="C520" s="163">
        <v>2</v>
      </c>
      <c r="D520" s="163">
        <v>4</v>
      </c>
      <c r="E520" s="140" t="s">
        <v>683</v>
      </c>
      <c r="F520" s="141" t="s">
        <v>195</v>
      </c>
      <c r="G520" s="159">
        <v>754</v>
      </c>
      <c r="H520" s="159">
        <v>44</v>
      </c>
    </row>
    <row r="521" spans="1:8" x14ac:dyDescent="0.25">
      <c r="A521" s="179" t="s">
        <v>784</v>
      </c>
      <c r="B521" s="180">
        <v>917</v>
      </c>
      <c r="C521" s="163">
        <v>4</v>
      </c>
      <c r="D521" s="163">
        <v>0</v>
      </c>
      <c r="E521" s="140" t="s">
        <v>187</v>
      </c>
      <c r="F521" s="141" t="s">
        <v>187</v>
      </c>
      <c r="G521" s="159">
        <v>2332.8000000000002</v>
      </c>
      <c r="H521" s="159">
        <v>2332.8000000000002</v>
      </c>
    </row>
    <row r="522" spans="1:8" x14ac:dyDescent="0.25">
      <c r="A522" s="179" t="s">
        <v>722</v>
      </c>
      <c r="B522" s="180">
        <v>917</v>
      </c>
      <c r="C522" s="163">
        <v>4</v>
      </c>
      <c r="D522" s="163">
        <v>5</v>
      </c>
      <c r="E522" s="140" t="s">
        <v>187</v>
      </c>
      <c r="F522" s="141" t="s">
        <v>187</v>
      </c>
      <c r="G522" s="159">
        <v>2282.8000000000002</v>
      </c>
      <c r="H522" s="159">
        <v>2282.8000000000002</v>
      </c>
    </row>
    <row r="523" spans="1:8" ht="47.25" x14ac:dyDescent="0.25">
      <c r="A523" s="179" t="s">
        <v>330</v>
      </c>
      <c r="B523" s="180">
        <v>917</v>
      </c>
      <c r="C523" s="163">
        <v>4</v>
      </c>
      <c r="D523" s="163">
        <v>5</v>
      </c>
      <c r="E523" s="140" t="s">
        <v>331</v>
      </c>
      <c r="F523" s="141" t="s">
        <v>187</v>
      </c>
      <c r="G523" s="159">
        <v>2282.8000000000002</v>
      </c>
      <c r="H523" s="159">
        <v>2282.8000000000002</v>
      </c>
    </row>
    <row r="524" spans="1:8" ht="31.5" x14ac:dyDescent="0.25">
      <c r="A524" s="179" t="s">
        <v>350</v>
      </c>
      <c r="B524" s="180">
        <v>917</v>
      </c>
      <c r="C524" s="163">
        <v>4</v>
      </c>
      <c r="D524" s="163">
        <v>5</v>
      </c>
      <c r="E524" s="140" t="s">
        <v>351</v>
      </c>
      <c r="F524" s="141" t="s">
        <v>187</v>
      </c>
      <c r="G524" s="159">
        <v>2282.8000000000002</v>
      </c>
      <c r="H524" s="159">
        <v>2282.8000000000002</v>
      </c>
    </row>
    <row r="525" spans="1:8" ht="31.5" x14ac:dyDescent="0.25">
      <c r="A525" s="179" t="s">
        <v>356</v>
      </c>
      <c r="B525" s="180">
        <v>917</v>
      </c>
      <c r="C525" s="163">
        <v>4</v>
      </c>
      <c r="D525" s="163">
        <v>5</v>
      </c>
      <c r="E525" s="140" t="s">
        <v>357</v>
      </c>
      <c r="F525" s="141" t="s">
        <v>187</v>
      </c>
      <c r="G525" s="159">
        <v>2282.8000000000002</v>
      </c>
      <c r="H525" s="159">
        <v>2282.8000000000002</v>
      </c>
    </row>
    <row r="526" spans="1:8" ht="60.75" customHeight="1" x14ac:dyDescent="0.25">
      <c r="A526" s="179" t="s">
        <v>358</v>
      </c>
      <c r="B526" s="180">
        <v>917</v>
      </c>
      <c r="C526" s="163">
        <v>4</v>
      </c>
      <c r="D526" s="163">
        <v>5</v>
      </c>
      <c r="E526" s="140" t="s">
        <v>359</v>
      </c>
      <c r="F526" s="141" t="s">
        <v>187</v>
      </c>
      <c r="G526" s="159">
        <v>2282.8000000000002</v>
      </c>
      <c r="H526" s="159">
        <v>2282.8000000000002</v>
      </c>
    </row>
    <row r="527" spans="1:8" ht="31.5" x14ac:dyDescent="0.25">
      <c r="A527" s="179" t="s">
        <v>194</v>
      </c>
      <c r="B527" s="180">
        <v>917</v>
      </c>
      <c r="C527" s="163">
        <v>4</v>
      </c>
      <c r="D527" s="163">
        <v>5</v>
      </c>
      <c r="E527" s="140" t="s">
        <v>359</v>
      </c>
      <c r="F527" s="141" t="s">
        <v>195</v>
      </c>
      <c r="G527" s="159">
        <v>2282.8000000000002</v>
      </c>
      <c r="H527" s="159">
        <v>2282.8000000000002</v>
      </c>
    </row>
    <row r="528" spans="1:8" x14ac:dyDescent="0.25">
      <c r="A528" s="179" t="s">
        <v>702</v>
      </c>
      <c r="B528" s="180">
        <v>917</v>
      </c>
      <c r="C528" s="163">
        <v>4</v>
      </c>
      <c r="D528" s="163">
        <v>12</v>
      </c>
      <c r="E528" s="140" t="s">
        <v>187</v>
      </c>
      <c r="F528" s="141" t="s">
        <v>187</v>
      </c>
      <c r="G528" s="159">
        <v>50</v>
      </c>
      <c r="H528" s="159">
        <v>50</v>
      </c>
    </row>
    <row r="529" spans="1:8" ht="47.25" x14ac:dyDescent="0.25">
      <c r="A529" s="179" t="s">
        <v>550</v>
      </c>
      <c r="B529" s="180">
        <v>917</v>
      </c>
      <c r="C529" s="163">
        <v>4</v>
      </c>
      <c r="D529" s="163">
        <v>12</v>
      </c>
      <c r="E529" s="140" t="s">
        <v>551</v>
      </c>
      <c r="F529" s="141" t="s">
        <v>187</v>
      </c>
      <c r="G529" s="159">
        <v>50</v>
      </c>
      <c r="H529" s="159">
        <v>50</v>
      </c>
    </row>
    <row r="530" spans="1:8" ht="31.5" x14ac:dyDescent="0.25">
      <c r="A530" s="179" t="s">
        <v>596</v>
      </c>
      <c r="B530" s="180">
        <v>917</v>
      </c>
      <c r="C530" s="163">
        <v>4</v>
      </c>
      <c r="D530" s="163">
        <v>12</v>
      </c>
      <c r="E530" s="140" t="s">
        <v>597</v>
      </c>
      <c r="F530" s="141" t="s">
        <v>187</v>
      </c>
      <c r="G530" s="159">
        <v>50</v>
      </c>
      <c r="H530" s="159">
        <v>50</v>
      </c>
    </row>
    <row r="531" spans="1:8" ht="31.5" x14ac:dyDescent="0.25">
      <c r="A531" s="179" t="s">
        <v>598</v>
      </c>
      <c r="B531" s="180">
        <v>917</v>
      </c>
      <c r="C531" s="163">
        <v>4</v>
      </c>
      <c r="D531" s="163">
        <v>12</v>
      </c>
      <c r="E531" s="140" t="s">
        <v>599</v>
      </c>
      <c r="F531" s="141" t="s">
        <v>187</v>
      </c>
      <c r="G531" s="159">
        <v>45</v>
      </c>
      <c r="H531" s="159">
        <v>45</v>
      </c>
    </row>
    <row r="532" spans="1:8" ht="31.5" x14ac:dyDescent="0.25">
      <c r="A532" s="179" t="s">
        <v>600</v>
      </c>
      <c r="B532" s="180">
        <v>917</v>
      </c>
      <c r="C532" s="163">
        <v>4</v>
      </c>
      <c r="D532" s="163">
        <v>12</v>
      </c>
      <c r="E532" s="140" t="s">
        <v>601</v>
      </c>
      <c r="F532" s="141" t="s">
        <v>187</v>
      </c>
      <c r="G532" s="159">
        <v>20</v>
      </c>
      <c r="H532" s="159">
        <v>20</v>
      </c>
    </row>
    <row r="533" spans="1:8" ht="31.5" x14ac:dyDescent="0.25">
      <c r="A533" s="179" t="s">
        <v>194</v>
      </c>
      <c r="B533" s="180">
        <v>917</v>
      </c>
      <c r="C533" s="163">
        <v>4</v>
      </c>
      <c r="D533" s="163">
        <v>12</v>
      </c>
      <c r="E533" s="140" t="s">
        <v>601</v>
      </c>
      <c r="F533" s="141" t="s">
        <v>195</v>
      </c>
      <c r="G533" s="159">
        <v>20</v>
      </c>
      <c r="H533" s="159">
        <v>20</v>
      </c>
    </row>
    <row r="534" spans="1:8" ht="31.5" x14ac:dyDescent="0.25">
      <c r="A534" s="179" t="s">
        <v>602</v>
      </c>
      <c r="B534" s="180">
        <v>917</v>
      </c>
      <c r="C534" s="163">
        <v>4</v>
      </c>
      <c r="D534" s="163">
        <v>12</v>
      </c>
      <c r="E534" s="140" t="s">
        <v>603</v>
      </c>
      <c r="F534" s="141" t="s">
        <v>187</v>
      </c>
      <c r="G534" s="159">
        <v>25</v>
      </c>
      <c r="H534" s="159">
        <v>25</v>
      </c>
    </row>
    <row r="535" spans="1:8" ht="31.5" x14ac:dyDescent="0.25">
      <c r="A535" s="179" t="s">
        <v>194</v>
      </c>
      <c r="B535" s="180">
        <v>917</v>
      </c>
      <c r="C535" s="163">
        <v>4</v>
      </c>
      <c r="D535" s="163">
        <v>12</v>
      </c>
      <c r="E535" s="140" t="s">
        <v>603</v>
      </c>
      <c r="F535" s="141" t="s">
        <v>195</v>
      </c>
      <c r="G535" s="159">
        <v>25</v>
      </c>
      <c r="H535" s="159">
        <v>25</v>
      </c>
    </row>
    <row r="536" spans="1:8" ht="47.25" x14ac:dyDescent="0.25">
      <c r="A536" s="179" t="s">
        <v>604</v>
      </c>
      <c r="B536" s="180">
        <v>917</v>
      </c>
      <c r="C536" s="163">
        <v>4</v>
      </c>
      <c r="D536" s="163">
        <v>12</v>
      </c>
      <c r="E536" s="140" t="s">
        <v>605</v>
      </c>
      <c r="F536" s="141" t="s">
        <v>187</v>
      </c>
      <c r="G536" s="159">
        <v>5</v>
      </c>
      <c r="H536" s="159">
        <v>5</v>
      </c>
    </row>
    <row r="537" spans="1:8" ht="31.5" x14ac:dyDescent="0.25">
      <c r="A537" s="179" t="s">
        <v>606</v>
      </c>
      <c r="B537" s="180">
        <v>917</v>
      </c>
      <c r="C537" s="163">
        <v>4</v>
      </c>
      <c r="D537" s="163">
        <v>12</v>
      </c>
      <c r="E537" s="140" t="s">
        <v>607</v>
      </c>
      <c r="F537" s="141" t="s">
        <v>187</v>
      </c>
      <c r="G537" s="159">
        <v>5</v>
      </c>
      <c r="H537" s="159">
        <v>5</v>
      </c>
    </row>
    <row r="538" spans="1:8" ht="31.5" x14ac:dyDescent="0.25">
      <c r="A538" s="179" t="s">
        <v>194</v>
      </c>
      <c r="B538" s="180">
        <v>917</v>
      </c>
      <c r="C538" s="163">
        <v>4</v>
      </c>
      <c r="D538" s="163">
        <v>12</v>
      </c>
      <c r="E538" s="140" t="s">
        <v>607</v>
      </c>
      <c r="F538" s="141" t="s">
        <v>195</v>
      </c>
      <c r="G538" s="159">
        <v>5</v>
      </c>
      <c r="H538" s="159">
        <v>5</v>
      </c>
    </row>
    <row r="539" spans="1:8" x14ac:dyDescent="0.25">
      <c r="A539" s="179" t="s">
        <v>787</v>
      </c>
      <c r="B539" s="180">
        <v>917</v>
      </c>
      <c r="C539" s="163">
        <v>7</v>
      </c>
      <c r="D539" s="163">
        <v>0</v>
      </c>
      <c r="E539" s="140" t="s">
        <v>187</v>
      </c>
      <c r="F539" s="141" t="s">
        <v>187</v>
      </c>
      <c r="G539" s="159">
        <v>347</v>
      </c>
      <c r="H539" s="159">
        <v>347</v>
      </c>
    </row>
    <row r="540" spans="1:8" ht="31.5" x14ac:dyDescent="0.25">
      <c r="A540" s="179" t="s">
        <v>697</v>
      </c>
      <c r="B540" s="180">
        <v>917</v>
      </c>
      <c r="C540" s="163">
        <v>7</v>
      </c>
      <c r="D540" s="163">
        <v>5</v>
      </c>
      <c r="E540" s="140" t="s">
        <v>187</v>
      </c>
      <c r="F540" s="141" t="s">
        <v>187</v>
      </c>
      <c r="G540" s="159">
        <v>97</v>
      </c>
      <c r="H540" s="159">
        <v>97</v>
      </c>
    </row>
    <row r="541" spans="1:8" ht="31.5" x14ac:dyDescent="0.25">
      <c r="A541" s="179" t="s">
        <v>459</v>
      </c>
      <c r="B541" s="180">
        <v>917</v>
      </c>
      <c r="C541" s="163">
        <v>7</v>
      </c>
      <c r="D541" s="163">
        <v>5</v>
      </c>
      <c r="E541" s="140" t="s">
        <v>460</v>
      </c>
      <c r="F541" s="141" t="s">
        <v>187</v>
      </c>
      <c r="G541" s="159">
        <v>97</v>
      </c>
      <c r="H541" s="159">
        <v>97</v>
      </c>
    </row>
    <row r="542" spans="1:8" ht="31.5" x14ac:dyDescent="0.25">
      <c r="A542" s="179" t="s">
        <v>461</v>
      </c>
      <c r="B542" s="180">
        <v>917</v>
      </c>
      <c r="C542" s="163">
        <v>7</v>
      </c>
      <c r="D542" s="163">
        <v>5</v>
      </c>
      <c r="E542" s="140" t="s">
        <v>462</v>
      </c>
      <c r="F542" s="141" t="s">
        <v>187</v>
      </c>
      <c r="G542" s="159">
        <v>97</v>
      </c>
      <c r="H542" s="159">
        <v>97</v>
      </c>
    </row>
    <row r="543" spans="1:8" ht="47.25" x14ac:dyDescent="0.25">
      <c r="A543" s="179" t="s">
        <v>463</v>
      </c>
      <c r="B543" s="180">
        <v>917</v>
      </c>
      <c r="C543" s="163">
        <v>7</v>
      </c>
      <c r="D543" s="163">
        <v>5</v>
      </c>
      <c r="E543" s="140" t="s">
        <v>464</v>
      </c>
      <c r="F543" s="141" t="s">
        <v>187</v>
      </c>
      <c r="G543" s="159">
        <v>97</v>
      </c>
      <c r="H543" s="159">
        <v>97</v>
      </c>
    </row>
    <row r="544" spans="1:8" ht="31.5" x14ac:dyDescent="0.25">
      <c r="A544" s="179" t="s">
        <v>465</v>
      </c>
      <c r="B544" s="180">
        <v>917</v>
      </c>
      <c r="C544" s="163">
        <v>7</v>
      </c>
      <c r="D544" s="163">
        <v>5</v>
      </c>
      <c r="E544" s="140" t="s">
        <v>466</v>
      </c>
      <c r="F544" s="141" t="s">
        <v>187</v>
      </c>
      <c r="G544" s="159">
        <v>10</v>
      </c>
      <c r="H544" s="159">
        <v>10</v>
      </c>
    </row>
    <row r="545" spans="1:8" ht="31.5" x14ac:dyDescent="0.25">
      <c r="A545" s="179" t="s">
        <v>194</v>
      </c>
      <c r="B545" s="180">
        <v>917</v>
      </c>
      <c r="C545" s="163">
        <v>7</v>
      </c>
      <c r="D545" s="163">
        <v>5</v>
      </c>
      <c r="E545" s="140" t="s">
        <v>466</v>
      </c>
      <c r="F545" s="141" t="s">
        <v>195</v>
      </c>
      <c r="G545" s="159">
        <v>10</v>
      </c>
      <c r="H545" s="159">
        <v>10</v>
      </c>
    </row>
    <row r="546" spans="1:8" ht="31.5" x14ac:dyDescent="0.25">
      <c r="A546" s="179" t="s">
        <v>467</v>
      </c>
      <c r="B546" s="180">
        <v>917</v>
      </c>
      <c r="C546" s="163">
        <v>7</v>
      </c>
      <c r="D546" s="163">
        <v>5</v>
      </c>
      <c r="E546" s="140" t="s">
        <v>468</v>
      </c>
      <c r="F546" s="141" t="s">
        <v>187</v>
      </c>
      <c r="G546" s="159">
        <v>80</v>
      </c>
      <c r="H546" s="159">
        <v>80</v>
      </c>
    </row>
    <row r="547" spans="1:8" ht="31.5" x14ac:dyDescent="0.25">
      <c r="A547" s="179" t="s">
        <v>194</v>
      </c>
      <c r="B547" s="180">
        <v>917</v>
      </c>
      <c r="C547" s="163">
        <v>7</v>
      </c>
      <c r="D547" s="163">
        <v>5</v>
      </c>
      <c r="E547" s="140" t="s">
        <v>468</v>
      </c>
      <c r="F547" s="141" t="s">
        <v>195</v>
      </c>
      <c r="G547" s="159">
        <v>80</v>
      </c>
      <c r="H547" s="159">
        <v>80</v>
      </c>
    </row>
    <row r="548" spans="1:8" ht="47.25" x14ac:dyDescent="0.25">
      <c r="A548" s="179" t="s">
        <v>469</v>
      </c>
      <c r="B548" s="180">
        <v>917</v>
      </c>
      <c r="C548" s="163">
        <v>7</v>
      </c>
      <c r="D548" s="163">
        <v>5</v>
      </c>
      <c r="E548" s="140" t="s">
        <v>470</v>
      </c>
      <c r="F548" s="141" t="s">
        <v>187</v>
      </c>
      <c r="G548" s="159">
        <v>7</v>
      </c>
      <c r="H548" s="159">
        <v>7</v>
      </c>
    </row>
    <row r="549" spans="1:8" ht="31.5" x14ac:dyDescent="0.25">
      <c r="A549" s="179" t="s">
        <v>194</v>
      </c>
      <c r="B549" s="180">
        <v>917</v>
      </c>
      <c r="C549" s="163">
        <v>7</v>
      </c>
      <c r="D549" s="163">
        <v>5</v>
      </c>
      <c r="E549" s="140" t="s">
        <v>470</v>
      </c>
      <c r="F549" s="141" t="s">
        <v>195</v>
      </c>
      <c r="G549" s="159">
        <v>7</v>
      </c>
      <c r="H549" s="159">
        <v>7</v>
      </c>
    </row>
    <row r="550" spans="1:8" ht="31.5" x14ac:dyDescent="0.25">
      <c r="A550" s="179" t="s">
        <v>489</v>
      </c>
      <c r="B550" s="180">
        <v>917</v>
      </c>
      <c r="C550" s="163">
        <v>7</v>
      </c>
      <c r="D550" s="163">
        <v>5</v>
      </c>
      <c r="E550" s="140" t="s">
        <v>490</v>
      </c>
      <c r="F550" s="141" t="s">
        <v>187</v>
      </c>
      <c r="G550" s="159">
        <v>0</v>
      </c>
      <c r="H550" s="159">
        <v>0</v>
      </c>
    </row>
    <row r="551" spans="1:8" ht="31.5" x14ac:dyDescent="0.25">
      <c r="A551" s="179" t="s">
        <v>200</v>
      </c>
      <c r="B551" s="180">
        <v>917</v>
      </c>
      <c r="C551" s="163">
        <v>7</v>
      </c>
      <c r="D551" s="163">
        <v>5</v>
      </c>
      <c r="E551" s="140" t="s">
        <v>491</v>
      </c>
      <c r="F551" s="141" t="s">
        <v>187</v>
      </c>
      <c r="G551" s="159">
        <v>0</v>
      </c>
      <c r="H551" s="159">
        <v>0</v>
      </c>
    </row>
    <row r="552" spans="1:8" ht="31.5" x14ac:dyDescent="0.25">
      <c r="A552" s="179" t="s">
        <v>194</v>
      </c>
      <c r="B552" s="180">
        <v>917</v>
      </c>
      <c r="C552" s="163">
        <v>7</v>
      </c>
      <c r="D552" s="163">
        <v>5</v>
      </c>
      <c r="E552" s="140" t="s">
        <v>491</v>
      </c>
      <c r="F552" s="141" t="s">
        <v>195</v>
      </c>
      <c r="G552" s="159">
        <v>0</v>
      </c>
      <c r="H552" s="159">
        <v>0</v>
      </c>
    </row>
    <row r="553" spans="1:8" x14ac:dyDescent="0.25">
      <c r="A553" s="179" t="s">
        <v>703</v>
      </c>
      <c r="B553" s="180">
        <v>917</v>
      </c>
      <c r="C553" s="163">
        <v>7</v>
      </c>
      <c r="D553" s="163">
        <v>7</v>
      </c>
      <c r="E553" s="140" t="s">
        <v>187</v>
      </c>
      <c r="F553" s="141" t="s">
        <v>187</v>
      </c>
      <c r="G553" s="159">
        <v>250</v>
      </c>
      <c r="H553" s="159">
        <v>250</v>
      </c>
    </row>
    <row r="554" spans="1:8" ht="47.25" x14ac:dyDescent="0.25">
      <c r="A554" s="179" t="s">
        <v>550</v>
      </c>
      <c r="B554" s="180">
        <v>917</v>
      </c>
      <c r="C554" s="163">
        <v>7</v>
      </c>
      <c r="D554" s="163">
        <v>7</v>
      </c>
      <c r="E554" s="140" t="s">
        <v>551</v>
      </c>
      <c r="F554" s="141" t="s">
        <v>187</v>
      </c>
      <c r="G554" s="159">
        <v>250</v>
      </c>
      <c r="H554" s="159">
        <v>250</v>
      </c>
    </row>
    <row r="555" spans="1:8" ht="31.5" x14ac:dyDescent="0.25">
      <c r="A555" s="179" t="s">
        <v>552</v>
      </c>
      <c r="B555" s="180">
        <v>917</v>
      </c>
      <c r="C555" s="163">
        <v>7</v>
      </c>
      <c r="D555" s="163">
        <v>7</v>
      </c>
      <c r="E555" s="140" t="s">
        <v>553</v>
      </c>
      <c r="F555" s="141" t="s">
        <v>187</v>
      </c>
      <c r="G555" s="159">
        <v>166</v>
      </c>
      <c r="H555" s="159">
        <v>166</v>
      </c>
    </row>
    <row r="556" spans="1:8" ht="47.25" x14ac:dyDescent="0.25">
      <c r="A556" s="179" t="s">
        <v>554</v>
      </c>
      <c r="B556" s="180">
        <v>917</v>
      </c>
      <c r="C556" s="163">
        <v>7</v>
      </c>
      <c r="D556" s="163">
        <v>7</v>
      </c>
      <c r="E556" s="140" t="s">
        <v>555</v>
      </c>
      <c r="F556" s="141" t="s">
        <v>187</v>
      </c>
      <c r="G556" s="159">
        <v>166</v>
      </c>
      <c r="H556" s="159">
        <v>166</v>
      </c>
    </row>
    <row r="557" spans="1:8" ht="47.25" x14ac:dyDescent="0.25">
      <c r="A557" s="179" t="s">
        <v>556</v>
      </c>
      <c r="B557" s="180">
        <v>917</v>
      </c>
      <c r="C557" s="163">
        <v>7</v>
      </c>
      <c r="D557" s="163">
        <v>7</v>
      </c>
      <c r="E557" s="140" t="s">
        <v>557</v>
      </c>
      <c r="F557" s="141" t="s">
        <v>187</v>
      </c>
      <c r="G557" s="159">
        <v>146</v>
      </c>
      <c r="H557" s="159">
        <v>146</v>
      </c>
    </row>
    <row r="558" spans="1:8" ht="31.5" x14ac:dyDescent="0.25">
      <c r="A558" s="179" t="s">
        <v>194</v>
      </c>
      <c r="B558" s="180">
        <v>917</v>
      </c>
      <c r="C558" s="163">
        <v>7</v>
      </c>
      <c r="D558" s="163">
        <v>7</v>
      </c>
      <c r="E558" s="140" t="s">
        <v>557</v>
      </c>
      <c r="F558" s="141" t="s">
        <v>195</v>
      </c>
      <c r="G558" s="159">
        <v>146</v>
      </c>
      <c r="H558" s="159">
        <v>146</v>
      </c>
    </row>
    <row r="559" spans="1:8" ht="29.25" customHeight="1" x14ac:dyDescent="0.25">
      <c r="A559" s="179" t="s">
        <v>558</v>
      </c>
      <c r="B559" s="180">
        <v>917</v>
      </c>
      <c r="C559" s="163">
        <v>7</v>
      </c>
      <c r="D559" s="163">
        <v>7</v>
      </c>
      <c r="E559" s="140" t="s">
        <v>559</v>
      </c>
      <c r="F559" s="141" t="s">
        <v>187</v>
      </c>
      <c r="G559" s="159">
        <v>20</v>
      </c>
      <c r="H559" s="159">
        <v>20</v>
      </c>
    </row>
    <row r="560" spans="1:8" ht="31.5" x14ac:dyDescent="0.25">
      <c r="A560" s="179" t="s">
        <v>194</v>
      </c>
      <c r="B560" s="180">
        <v>917</v>
      </c>
      <c r="C560" s="163">
        <v>7</v>
      </c>
      <c r="D560" s="163">
        <v>7</v>
      </c>
      <c r="E560" s="140" t="s">
        <v>559</v>
      </c>
      <c r="F560" s="141" t="s">
        <v>195</v>
      </c>
      <c r="G560" s="159">
        <v>20</v>
      </c>
      <c r="H560" s="159">
        <v>20</v>
      </c>
    </row>
    <row r="561" spans="1:8" ht="63" x14ac:dyDescent="0.25">
      <c r="A561" s="179" t="s">
        <v>588</v>
      </c>
      <c r="B561" s="180">
        <v>917</v>
      </c>
      <c r="C561" s="163">
        <v>7</v>
      </c>
      <c r="D561" s="163">
        <v>7</v>
      </c>
      <c r="E561" s="140" t="s">
        <v>589</v>
      </c>
      <c r="F561" s="141" t="s">
        <v>187</v>
      </c>
      <c r="G561" s="159">
        <v>84</v>
      </c>
      <c r="H561" s="159">
        <v>84</v>
      </c>
    </row>
    <row r="562" spans="1:8" ht="47.25" x14ac:dyDescent="0.25">
      <c r="A562" s="179" t="s">
        <v>590</v>
      </c>
      <c r="B562" s="180">
        <v>917</v>
      </c>
      <c r="C562" s="163">
        <v>7</v>
      </c>
      <c r="D562" s="163">
        <v>7</v>
      </c>
      <c r="E562" s="140" t="s">
        <v>591</v>
      </c>
      <c r="F562" s="141" t="s">
        <v>187</v>
      </c>
      <c r="G562" s="159">
        <v>84</v>
      </c>
      <c r="H562" s="159">
        <v>84</v>
      </c>
    </row>
    <row r="563" spans="1:8" ht="31.5" x14ac:dyDescent="0.25">
      <c r="A563" s="179" t="s">
        <v>592</v>
      </c>
      <c r="B563" s="180">
        <v>917</v>
      </c>
      <c r="C563" s="163">
        <v>7</v>
      </c>
      <c r="D563" s="163">
        <v>7</v>
      </c>
      <c r="E563" s="140" t="s">
        <v>593</v>
      </c>
      <c r="F563" s="141" t="s">
        <v>187</v>
      </c>
      <c r="G563" s="159">
        <v>54</v>
      </c>
      <c r="H563" s="159">
        <v>54</v>
      </c>
    </row>
    <row r="564" spans="1:8" ht="31.5" x14ac:dyDescent="0.25">
      <c r="A564" s="179" t="s">
        <v>194</v>
      </c>
      <c r="B564" s="180">
        <v>917</v>
      </c>
      <c r="C564" s="163">
        <v>7</v>
      </c>
      <c r="D564" s="163">
        <v>7</v>
      </c>
      <c r="E564" s="140" t="s">
        <v>593</v>
      </c>
      <c r="F564" s="141" t="s">
        <v>195</v>
      </c>
      <c r="G564" s="159">
        <v>54</v>
      </c>
      <c r="H564" s="159">
        <v>54</v>
      </c>
    </row>
    <row r="565" spans="1:8" ht="31.5" x14ac:dyDescent="0.25">
      <c r="A565" s="179" t="s">
        <v>594</v>
      </c>
      <c r="B565" s="180">
        <v>917</v>
      </c>
      <c r="C565" s="163">
        <v>7</v>
      </c>
      <c r="D565" s="163">
        <v>7</v>
      </c>
      <c r="E565" s="140" t="s">
        <v>595</v>
      </c>
      <c r="F565" s="141" t="s">
        <v>187</v>
      </c>
      <c r="G565" s="159">
        <v>30</v>
      </c>
      <c r="H565" s="159">
        <v>30</v>
      </c>
    </row>
    <row r="566" spans="1:8" ht="31.5" x14ac:dyDescent="0.25">
      <c r="A566" s="179" t="s">
        <v>194</v>
      </c>
      <c r="B566" s="180">
        <v>917</v>
      </c>
      <c r="C566" s="163">
        <v>7</v>
      </c>
      <c r="D566" s="163">
        <v>7</v>
      </c>
      <c r="E566" s="140" t="s">
        <v>595</v>
      </c>
      <c r="F566" s="141" t="s">
        <v>195</v>
      </c>
      <c r="G566" s="159">
        <v>30</v>
      </c>
      <c r="H566" s="159">
        <v>30</v>
      </c>
    </row>
    <row r="567" spans="1:8" x14ac:dyDescent="0.25">
      <c r="A567" s="179" t="s">
        <v>789</v>
      </c>
      <c r="B567" s="180">
        <v>917</v>
      </c>
      <c r="C567" s="163">
        <v>9</v>
      </c>
      <c r="D567" s="163">
        <v>0</v>
      </c>
      <c r="E567" s="140" t="s">
        <v>187</v>
      </c>
      <c r="F567" s="141" t="s">
        <v>187</v>
      </c>
      <c r="G567" s="159">
        <v>98.965999999999994</v>
      </c>
      <c r="H567" s="159">
        <v>168.96600000000001</v>
      </c>
    </row>
    <row r="568" spans="1:8" x14ac:dyDescent="0.25">
      <c r="A568" s="179" t="s">
        <v>701</v>
      </c>
      <c r="B568" s="180">
        <v>917</v>
      </c>
      <c r="C568" s="163">
        <v>9</v>
      </c>
      <c r="D568" s="163">
        <v>9</v>
      </c>
      <c r="E568" s="140" t="s">
        <v>187</v>
      </c>
      <c r="F568" s="141" t="s">
        <v>187</v>
      </c>
      <c r="G568" s="159">
        <v>98.965999999999994</v>
      </c>
      <c r="H568" s="159">
        <v>168.96600000000001</v>
      </c>
    </row>
    <row r="569" spans="1:8" ht="31.5" x14ac:dyDescent="0.25">
      <c r="A569" s="179" t="s">
        <v>608</v>
      </c>
      <c r="B569" s="180">
        <v>917</v>
      </c>
      <c r="C569" s="163">
        <v>9</v>
      </c>
      <c r="D569" s="163">
        <v>9</v>
      </c>
      <c r="E569" s="140" t="s">
        <v>609</v>
      </c>
      <c r="F569" s="141" t="s">
        <v>187</v>
      </c>
      <c r="G569" s="159">
        <v>98.965999999999994</v>
      </c>
      <c r="H569" s="159">
        <v>168.96600000000001</v>
      </c>
    </row>
    <row r="570" spans="1:8" ht="47.25" x14ac:dyDescent="0.25">
      <c r="A570" s="179" t="s">
        <v>610</v>
      </c>
      <c r="B570" s="180">
        <v>917</v>
      </c>
      <c r="C570" s="163">
        <v>9</v>
      </c>
      <c r="D570" s="163">
        <v>9</v>
      </c>
      <c r="E570" s="140" t="s">
        <v>611</v>
      </c>
      <c r="F570" s="141" t="s">
        <v>187</v>
      </c>
      <c r="G570" s="159">
        <v>98.965999999999994</v>
      </c>
      <c r="H570" s="159">
        <v>168.96600000000001</v>
      </c>
    </row>
    <row r="571" spans="1:8" ht="47.25" x14ac:dyDescent="0.25">
      <c r="A571" s="179" t="s">
        <v>612</v>
      </c>
      <c r="B571" s="180">
        <v>917</v>
      </c>
      <c r="C571" s="163">
        <v>9</v>
      </c>
      <c r="D571" s="163">
        <v>9</v>
      </c>
      <c r="E571" s="140" t="s">
        <v>613</v>
      </c>
      <c r="F571" s="141" t="s">
        <v>187</v>
      </c>
      <c r="G571" s="159">
        <v>68.965999999999994</v>
      </c>
      <c r="H571" s="159">
        <v>68.965999999999994</v>
      </c>
    </row>
    <row r="572" spans="1:8" x14ac:dyDescent="0.25">
      <c r="A572" s="179" t="s">
        <v>243</v>
      </c>
      <c r="B572" s="180">
        <v>917</v>
      </c>
      <c r="C572" s="163">
        <v>9</v>
      </c>
      <c r="D572" s="163">
        <v>9</v>
      </c>
      <c r="E572" s="140" t="s">
        <v>613</v>
      </c>
      <c r="F572" s="141" t="s">
        <v>244</v>
      </c>
      <c r="G572" s="159">
        <v>68.965999999999994</v>
      </c>
      <c r="H572" s="159">
        <v>68.965999999999994</v>
      </c>
    </row>
    <row r="573" spans="1:8" ht="31.5" x14ac:dyDescent="0.25">
      <c r="A573" s="179" t="s">
        <v>614</v>
      </c>
      <c r="B573" s="180">
        <v>917</v>
      </c>
      <c r="C573" s="163">
        <v>9</v>
      </c>
      <c r="D573" s="163">
        <v>9</v>
      </c>
      <c r="E573" s="140" t="s">
        <v>615</v>
      </c>
      <c r="F573" s="141" t="s">
        <v>187</v>
      </c>
      <c r="G573" s="159">
        <v>30</v>
      </c>
      <c r="H573" s="159">
        <v>30</v>
      </c>
    </row>
    <row r="574" spans="1:8" ht="31.5" x14ac:dyDescent="0.25">
      <c r="A574" s="179" t="s">
        <v>194</v>
      </c>
      <c r="B574" s="180">
        <v>917</v>
      </c>
      <c r="C574" s="163">
        <v>9</v>
      </c>
      <c r="D574" s="163">
        <v>9</v>
      </c>
      <c r="E574" s="140" t="s">
        <v>615</v>
      </c>
      <c r="F574" s="141" t="s">
        <v>195</v>
      </c>
      <c r="G574" s="159">
        <v>30</v>
      </c>
      <c r="H574" s="159">
        <v>30</v>
      </c>
    </row>
    <row r="575" spans="1:8" ht="31.5" x14ac:dyDescent="0.25">
      <c r="A575" s="179" t="s">
        <v>616</v>
      </c>
      <c r="B575" s="180">
        <v>917</v>
      </c>
      <c r="C575" s="163">
        <v>9</v>
      </c>
      <c r="D575" s="163">
        <v>9</v>
      </c>
      <c r="E575" s="140" t="s">
        <v>617</v>
      </c>
      <c r="F575" s="141" t="s">
        <v>187</v>
      </c>
      <c r="G575" s="159">
        <v>0</v>
      </c>
      <c r="H575" s="159">
        <v>70</v>
      </c>
    </row>
    <row r="576" spans="1:8" ht="31.5" x14ac:dyDescent="0.25">
      <c r="A576" s="179" t="s">
        <v>194</v>
      </c>
      <c r="B576" s="180">
        <v>917</v>
      </c>
      <c r="C576" s="163">
        <v>9</v>
      </c>
      <c r="D576" s="163">
        <v>9</v>
      </c>
      <c r="E576" s="140" t="s">
        <v>617</v>
      </c>
      <c r="F576" s="141" t="s">
        <v>195</v>
      </c>
      <c r="G576" s="159">
        <v>0</v>
      </c>
      <c r="H576" s="159">
        <v>70</v>
      </c>
    </row>
    <row r="577" spans="1:8" x14ac:dyDescent="0.25">
      <c r="A577" s="179" t="s">
        <v>790</v>
      </c>
      <c r="B577" s="180">
        <v>917</v>
      </c>
      <c r="C577" s="163">
        <v>10</v>
      </c>
      <c r="D577" s="163">
        <v>0</v>
      </c>
      <c r="E577" s="140" t="s">
        <v>187</v>
      </c>
      <c r="F577" s="141" t="s">
        <v>187</v>
      </c>
      <c r="G577" s="159">
        <v>8192.5540000000001</v>
      </c>
      <c r="H577" s="159">
        <v>8490.1360000000004</v>
      </c>
    </row>
    <row r="578" spans="1:8" x14ac:dyDescent="0.25">
      <c r="A578" s="179" t="s">
        <v>712</v>
      </c>
      <c r="B578" s="180">
        <v>917</v>
      </c>
      <c r="C578" s="163">
        <v>10</v>
      </c>
      <c r="D578" s="163">
        <v>1</v>
      </c>
      <c r="E578" s="140" t="s">
        <v>187</v>
      </c>
      <c r="F578" s="141" t="s">
        <v>187</v>
      </c>
      <c r="G578" s="159">
        <v>7464.5540000000001</v>
      </c>
      <c r="H578" s="159">
        <v>7763.1360000000004</v>
      </c>
    </row>
    <row r="579" spans="1:8" ht="31.5" x14ac:dyDescent="0.25">
      <c r="A579" s="179" t="s">
        <v>459</v>
      </c>
      <c r="B579" s="180">
        <v>917</v>
      </c>
      <c r="C579" s="163">
        <v>10</v>
      </c>
      <c r="D579" s="163">
        <v>1</v>
      </c>
      <c r="E579" s="140" t="s">
        <v>460</v>
      </c>
      <c r="F579" s="141" t="s">
        <v>187</v>
      </c>
      <c r="G579" s="159">
        <v>7464.5540000000001</v>
      </c>
      <c r="H579" s="159">
        <v>7763.1360000000004</v>
      </c>
    </row>
    <row r="580" spans="1:8" ht="31.5" x14ac:dyDescent="0.25">
      <c r="A580" s="179" t="s">
        <v>461</v>
      </c>
      <c r="B580" s="180">
        <v>917</v>
      </c>
      <c r="C580" s="163">
        <v>10</v>
      </c>
      <c r="D580" s="163">
        <v>1</v>
      </c>
      <c r="E580" s="140" t="s">
        <v>462</v>
      </c>
      <c r="F580" s="141" t="s">
        <v>187</v>
      </c>
      <c r="G580" s="159">
        <v>7464.5540000000001</v>
      </c>
      <c r="H580" s="159">
        <v>7763.1360000000004</v>
      </c>
    </row>
    <row r="581" spans="1:8" ht="31.5" x14ac:dyDescent="0.25">
      <c r="A581" s="179" t="s">
        <v>471</v>
      </c>
      <c r="B581" s="180">
        <v>917</v>
      </c>
      <c r="C581" s="163">
        <v>10</v>
      </c>
      <c r="D581" s="163">
        <v>1</v>
      </c>
      <c r="E581" s="140" t="s">
        <v>472</v>
      </c>
      <c r="F581" s="141" t="s">
        <v>187</v>
      </c>
      <c r="G581" s="159">
        <v>7464.5540000000001</v>
      </c>
      <c r="H581" s="159">
        <v>7763.1360000000004</v>
      </c>
    </row>
    <row r="582" spans="1:8" ht="94.5" x14ac:dyDescent="0.25">
      <c r="A582" s="179" t="s">
        <v>473</v>
      </c>
      <c r="B582" s="180">
        <v>917</v>
      </c>
      <c r="C582" s="163">
        <v>10</v>
      </c>
      <c r="D582" s="163">
        <v>1</v>
      </c>
      <c r="E582" s="140" t="s">
        <v>474</v>
      </c>
      <c r="F582" s="141" t="s">
        <v>187</v>
      </c>
      <c r="G582" s="159">
        <v>7464.5540000000001</v>
      </c>
      <c r="H582" s="159">
        <v>7763.1360000000004</v>
      </c>
    </row>
    <row r="583" spans="1:8" x14ac:dyDescent="0.25">
      <c r="A583" s="179" t="s">
        <v>243</v>
      </c>
      <c r="B583" s="180">
        <v>917</v>
      </c>
      <c r="C583" s="163">
        <v>10</v>
      </c>
      <c r="D583" s="163">
        <v>1</v>
      </c>
      <c r="E583" s="140" t="s">
        <v>474</v>
      </c>
      <c r="F583" s="141" t="s">
        <v>244</v>
      </c>
      <c r="G583" s="159">
        <v>7464.5540000000001</v>
      </c>
      <c r="H583" s="159">
        <v>7763.1360000000004</v>
      </c>
    </row>
    <row r="584" spans="1:8" x14ac:dyDescent="0.25">
      <c r="A584" s="179" t="s">
        <v>704</v>
      </c>
      <c r="B584" s="180">
        <v>917</v>
      </c>
      <c r="C584" s="163">
        <v>10</v>
      </c>
      <c r="D584" s="163">
        <v>3</v>
      </c>
      <c r="E584" s="140" t="s">
        <v>187</v>
      </c>
      <c r="F584" s="141" t="s">
        <v>187</v>
      </c>
      <c r="G584" s="159">
        <v>528</v>
      </c>
      <c r="H584" s="159">
        <v>527</v>
      </c>
    </row>
    <row r="585" spans="1:8" ht="47.25" x14ac:dyDescent="0.25">
      <c r="A585" s="179" t="s">
        <v>550</v>
      </c>
      <c r="B585" s="180">
        <v>917</v>
      </c>
      <c r="C585" s="163">
        <v>10</v>
      </c>
      <c r="D585" s="163">
        <v>3</v>
      </c>
      <c r="E585" s="140" t="s">
        <v>551</v>
      </c>
      <c r="F585" s="141" t="s">
        <v>187</v>
      </c>
      <c r="G585" s="159">
        <v>528</v>
      </c>
      <c r="H585" s="159">
        <v>527</v>
      </c>
    </row>
    <row r="586" spans="1:8" x14ac:dyDescent="0.25">
      <c r="A586" s="179" t="s">
        <v>580</v>
      </c>
      <c r="B586" s="180">
        <v>917</v>
      </c>
      <c r="C586" s="163">
        <v>10</v>
      </c>
      <c r="D586" s="163">
        <v>3</v>
      </c>
      <c r="E586" s="140" t="s">
        <v>581</v>
      </c>
      <c r="F586" s="141" t="s">
        <v>187</v>
      </c>
      <c r="G586" s="159">
        <v>528</v>
      </c>
      <c r="H586" s="159">
        <v>527</v>
      </c>
    </row>
    <row r="587" spans="1:8" ht="31.5" x14ac:dyDescent="0.25">
      <c r="A587" s="179" t="s">
        <v>582</v>
      </c>
      <c r="B587" s="180">
        <v>917</v>
      </c>
      <c r="C587" s="163">
        <v>10</v>
      </c>
      <c r="D587" s="163">
        <v>3</v>
      </c>
      <c r="E587" s="140" t="s">
        <v>583</v>
      </c>
      <c r="F587" s="141" t="s">
        <v>187</v>
      </c>
      <c r="G587" s="159">
        <v>528</v>
      </c>
      <c r="H587" s="159">
        <v>527</v>
      </c>
    </row>
    <row r="588" spans="1:8" ht="47.25" x14ac:dyDescent="0.25">
      <c r="A588" s="179" t="s">
        <v>584</v>
      </c>
      <c r="B588" s="180">
        <v>917</v>
      </c>
      <c r="C588" s="163">
        <v>10</v>
      </c>
      <c r="D588" s="163">
        <v>3</v>
      </c>
      <c r="E588" s="140" t="s">
        <v>585</v>
      </c>
      <c r="F588" s="141" t="s">
        <v>187</v>
      </c>
      <c r="G588" s="159">
        <v>16</v>
      </c>
      <c r="H588" s="159">
        <v>15</v>
      </c>
    </row>
    <row r="589" spans="1:8" x14ac:dyDescent="0.25">
      <c r="A589" s="179" t="s">
        <v>243</v>
      </c>
      <c r="B589" s="180">
        <v>917</v>
      </c>
      <c r="C589" s="163">
        <v>10</v>
      </c>
      <c r="D589" s="163">
        <v>3</v>
      </c>
      <c r="E589" s="140" t="s">
        <v>585</v>
      </c>
      <c r="F589" s="141" t="s">
        <v>244</v>
      </c>
      <c r="G589" s="159">
        <v>16</v>
      </c>
      <c r="H589" s="159">
        <v>15</v>
      </c>
    </row>
    <row r="590" spans="1:8" ht="31.5" x14ac:dyDescent="0.25">
      <c r="A590" s="179" t="s">
        <v>586</v>
      </c>
      <c r="B590" s="180">
        <v>917</v>
      </c>
      <c r="C590" s="163">
        <v>10</v>
      </c>
      <c r="D590" s="163">
        <v>3</v>
      </c>
      <c r="E590" s="140" t="s">
        <v>587</v>
      </c>
      <c r="F590" s="141" t="s">
        <v>187</v>
      </c>
      <c r="G590" s="159">
        <v>512</v>
      </c>
      <c r="H590" s="159">
        <v>512</v>
      </c>
    </row>
    <row r="591" spans="1:8" x14ac:dyDescent="0.25">
      <c r="A591" s="179" t="s">
        <v>243</v>
      </c>
      <c r="B591" s="180">
        <v>917</v>
      </c>
      <c r="C591" s="163">
        <v>10</v>
      </c>
      <c r="D591" s="163">
        <v>3</v>
      </c>
      <c r="E591" s="140" t="s">
        <v>587</v>
      </c>
      <c r="F591" s="141" t="s">
        <v>244</v>
      </c>
      <c r="G591" s="159">
        <v>512</v>
      </c>
      <c r="H591" s="159">
        <v>512</v>
      </c>
    </row>
    <row r="592" spans="1:8" x14ac:dyDescent="0.25">
      <c r="A592" s="179" t="s">
        <v>699</v>
      </c>
      <c r="B592" s="180">
        <v>917</v>
      </c>
      <c r="C592" s="163">
        <v>10</v>
      </c>
      <c r="D592" s="163">
        <v>6</v>
      </c>
      <c r="E592" s="140" t="s">
        <v>187</v>
      </c>
      <c r="F592" s="141" t="s">
        <v>187</v>
      </c>
      <c r="G592" s="159">
        <v>200</v>
      </c>
      <c r="H592" s="159">
        <v>200</v>
      </c>
    </row>
    <row r="593" spans="1:8" ht="27" customHeight="1" x14ac:dyDescent="0.25">
      <c r="A593" s="179" t="s">
        <v>618</v>
      </c>
      <c r="B593" s="180">
        <v>917</v>
      </c>
      <c r="C593" s="163">
        <v>10</v>
      </c>
      <c r="D593" s="163">
        <v>6</v>
      </c>
      <c r="E593" s="140" t="s">
        <v>619</v>
      </c>
      <c r="F593" s="141" t="s">
        <v>187</v>
      </c>
      <c r="G593" s="159">
        <v>200</v>
      </c>
      <c r="H593" s="159">
        <v>200</v>
      </c>
    </row>
    <row r="594" spans="1:8" ht="47.25" x14ac:dyDescent="0.25">
      <c r="A594" s="179" t="s">
        <v>620</v>
      </c>
      <c r="B594" s="180">
        <v>917</v>
      </c>
      <c r="C594" s="163">
        <v>10</v>
      </c>
      <c r="D594" s="163">
        <v>6</v>
      </c>
      <c r="E594" s="140" t="s">
        <v>621</v>
      </c>
      <c r="F594" s="141" t="s">
        <v>187</v>
      </c>
      <c r="G594" s="159">
        <v>5</v>
      </c>
      <c r="H594" s="159">
        <v>5</v>
      </c>
    </row>
    <row r="595" spans="1:8" ht="63" x14ac:dyDescent="0.25">
      <c r="A595" s="179" t="s">
        <v>626</v>
      </c>
      <c r="B595" s="180">
        <v>917</v>
      </c>
      <c r="C595" s="163">
        <v>10</v>
      </c>
      <c r="D595" s="163">
        <v>6</v>
      </c>
      <c r="E595" s="140" t="s">
        <v>627</v>
      </c>
      <c r="F595" s="141" t="s">
        <v>187</v>
      </c>
      <c r="G595" s="159">
        <v>5</v>
      </c>
      <c r="H595" s="159">
        <v>5</v>
      </c>
    </row>
    <row r="596" spans="1:8" ht="31.5" x14ac:dyDescent="0.25">
      <c r="A596" s="179" t="s">
        <v>628</v>
      </c>
      <c r="B596" s="180">
        <v>917</v>
      </c>
      <c r="C596" s="163">
        <v>10</v>
      </c>
      <c r="D596" s="163">
        <v>6</v>
      </c>
      <c r="E596" s="140" t="s">
        <v>629</v>
      </c>
      <c r="F596" s="141" t="s">
        <v>187</v>
      </c>
      <c r="G596" s="159">
        <v>5</v>
      </c>
      <c r="H596" s="159">
        <v>5</v>
      </c>
    </row>
    <row r="597" spans="1:8" ht="31.5" x14ac:dyDescent="0.25">
      <c r="A597" s="179" t="s">
        <v>194</v>
      </c>
      <c r="B597" s="180">
        <v>917</v>
      </c>
      <c r="C597" s="163">
        <v>10</v>
      </c>
      <c r="D597" s="163">
        <v>6</v>
      </c>
      <c r="E597" s="140" t="s">
        <v>629</v>
      </c>
      <c r="F597" s="141" t="s">
        <v>195</v>
      </c>
      <c r="G597" s="159">
        <v>5</v>
      </c>
      <c r="H597" s="159">
        <v>5</v>
      </c>
    </row>
    <row r="598" spans="1:8" ht="47.25" x14ac:dyDescent="0.25">
      <c r="A598" s="179" t="s">
        <v>630</v>
      </c>
      <c r="B598" s="180">
        <v>917</v>
      </c>
      <c r="C598" s="163">
        <v>10</v>
      </c>
      <c r="D598" s="163">
        <v>6</v>
      </c>
      <c r="E598" s="140" t="s">
        <v>631</v>
      </c>
      <c r="F598" s="141" t="s">
        <v>187</v>
      </c>
      <c r="G598" s="159">
        <v>195</v>
      </c>
      <c r="H598" s="159">
        <v>195</v>
      </c>
    </row>
    <row r="599" spans="1:8" ht="33.75" customHeight="1" x14ac:dyDescent="0.25">
      <c r="A599" s="179" t="s">
        <v>632</v>
      </c>
      <c r="B599" s="180">
        <v>917</v>
      </c>
      <c r="C599" s="163">
        <v>10</v>
      </c>
      <c r="D599" s="163">
        <v>6</v>
      </c>
      <c r="E599" s="140" t="s">
        <v>633</v>
      </c>
      <c r="F599" s="141" t="s">
        <v>187</v>
      </c>
      <c r="G599" s="159">
        <v>195</v>
      </c>
      <c r="H599" s="159">
        <v>195</v>
      </c>
    </row>
    <row r="600" spans="1:8" ht="31.5" x14ac:dyDescent="0.25">
      <c r="A600" s="179" t="s">
        <v>634</v>
      </c>
      <c r="B600" s="180">
        <v>917</v>
      </c>
      <c r="C600" s="163">
        <v>10</v>
      </c>
      <c r="D600" s="163">
        <v>6</v>
      </c>
      <c r="E600" s="140" t="s">
        <v>635</v>
      </c>
      <c r="F600" s="141" t="s">
        <v>187</v>
      </c>
      <c r="G600" s="159">
        <v>5</v>
      </c>
      <c r="H600" s="159">
        <v>5</v>
      </c>
    </row>
    <row r="601" spans="1:8" ht="31.5" x14ac:dyDescent="0.25">
      <c r="A601" s="179" t="s">
        <v>194</v>
      </c>
      <c r="B601" s="180">
        <v>917</v>
      </c>
      <c r="C601" s="163">
        <v>10</v>
      </c>
      <c r="D601" s="163">
        <v>6</v>
      </c>
      <c r="E601" s="140" t="s">
        <v>635</v>
      </c>
      <c r="F601" s="141" t="s">
        <v>195</v>
      </c>
      <c r="G601" s="159">
        <v>5</v>
      </c>
      <c r="H601" s="159">
        <v>5</v>
      </c>
    </row>
    <row r="602" spans="1:8" ht="31.5" x14ac:dyDescent="0.25">
      <c r="A602" s="179" t="s">
        <v>636</v>
      </c>
      <c r="B602" s="180">
        <v>917</v>
      </c>
      <c r="C602" s="163">
        <v>10</v>
      </c>
      <c r="D602" s="163">
        <v>6</v>
      </c>
      <c r="E602" s="140" t="s">
        <v>637</v>
      </c>
      <c r="F602" s="141" t="s">
        <v>187</v>
      </c>
      <c r="G602" s="159">
        <v>13</v>
      </c>
      <c r="H602" s="159">
        <v>13</v>
      </c>
    </row>
    <row r="603" spans="1:8" ht="31.5" x14ac:dyDescent="0.25">
      <c r="A603" s="179" t="s">
        <v>194</v>
      </c>
      <c r="B603" s="180">
        <v>917</v>
      </c>
      <c r="C603" s="163">
        <v>10</v>
      </c>
      <c r="D603" s="163">
        <v>6</v>
      </c>
      <c r="E603" s="140" t="s">
        <v>637</v>
      </c>
      <c r="F603" s="141" t="s">
        <v>195</v>
      </c>
      <c r="G603" s="159">
        <v>13</v>
      </c>
      <c r="H603" s="159">
        <v>13</v>
      </c>
    </row>
    <row r="604" spans="1:8" ht="31.5" x14ac:dyDescent="0.25">
      <c r="A604" s="179" t="s">
        <v>638</v>
      </c>
      <c r="B604" s="180">
        <v>917</v>
      </c>
      <c r="C604" s="163">
        <v>10</v>
      </c>
      <c r="D604" s="163">
        <v>6</v>
      </c>
      <c r="E604" s="140" t="s">
        <v>639</v>
      </c>
      <c r="F604" s="141" t="s">
        <v>187</v>
      </c>
      <c r="G604" s="159">
        <v>30</v>
      </c>
      <c r="H604" s="159">
        <v>30</v>
      </c>
    </row>
    <row r="605" spans="1:8" ht="31.5" x14ac:dyDescent="0.25">
      <c r="A605" s="179" t="s">
        <v>194</v>
      </c>
      <c r="B605" s="180">
        <v>917</v>
      </c>
      <c r="C605" s="163">
        <v>10</v>
      </c>
      <c r="D605" s="163">
        <v>6</v>
      </c>
      <c r="E605" s="140" t="s">
        <v>639</v>
      </c>
      <c r="F605" s="141" t="s">
        <v>195</v>
      </c>
      <c r="G605" s="159">
        <v>30</v>
      </c>
      <c r="H605" s="159">
        <v>30</v>
      </c>
    </row>
    <row r="606" spans="1:8" ht="31.5" x14ac:dyDescent="0.25">
      <c r="A606" s="179" t="s">
        <v>640</v>
      </c>
      <c r="B606" s="180">
        <v>917</v>
      </c>
      <c r="C606" s="163">
        <v>10</v>
      </c>
      <c r="D606" s="163">
        <v>6</v>
      </c>
      <c r="E606" s="140" t="s">
        <v>641</v>
      </c>
      <c r="F606" s="141" t="s">
        <v>187</v>
      </c>
      <c r="G606" s="159">
        <v>39</v>
      </c>
      <c r="H606" s="159">
        <v>39</v>
      </c>
    </row>
    <row r="607" spans="1:8" ht="31.5" x14ac:dyDescent="0.25">
      <c r="A607" s="179" t="s">
        <v>194</v>
      </c>
      <c r="B607" s="180">
        <v>917</v>
      </c>
      <c r="C607" s="163">
        <v>10</v>
      </c>
      <c r="D607" s="163">
        <v>6</v>
      </c>
      <c r="E607" s="140" t="s">
        <v>641</v>
      </c>
      <c r="F607" s="141" t="s">
        <v>195</v>
      </c>
      <c r="G607" s="159">
        <v>39</v>
      </c>
      <c r="H607" s="159">
        <v>39</v>
      </c>
    </row>
    <row r="608" spans="1:8" x14ac:dyDescent="0.25">
      <c r="A608" s="179" t="s">
        <v>642</v>
      </c>
      <c r="B608" s="180">
        <v>917</v>
      </c>
      <c r="C608" s="163">
        <v>10</v>
      </c>
      <c r="D608" s="163">
        <v>6</v>
      </c>
      <c r="E608" s="140" t="s">
        <v>643</v>
      </c>
      <c r="F608" s="141" t="s">
        <v>187</v>
      </c>
      <c r="G608" s="159">
        <v>2</v>
      </c>
      <c r="H608" s="159">
        <v>2</v>
      </c>
    </row>
    <row r="609" spans="1:8" ht="31.5" x14ac:dyDescent="0.25">
      <c r="A609" s="179" t="s">
        <v>194</v>
      </c>
      <c r="B609" s="180">
        <v>917</v>
      </c>
      <c r="C609" s="163">
        <v>10</v>
      </c>
      <c r="D609" s="163">
        <v>6</v>
      </c>
      <c r="E609" s="140" t="s">
        <v>643</v>
      </c>
      <c r="F609" s="141" t="s">
        <v>195</v>
      </c>
      <c r="G609" s="159">
        <v>2</v>
      </c>
      <c r="H609" s="159">
        <v>2</v>
      </c>
    </row>
    <row r="610" spans="1:8" ht="31.5" x14ac:dyDescent="0.25">
      <c r="A610" s="179" t="s">
        <v>644</v>
      </c>
      <c r="B610" s="180">
        <v>917</v>
      </c>
      <c r="C610" s="163">
        <v>10</v>
      </c>
      <c r="D610" s="163">
        <v>6</v>
      </c>
      <c r="E610" s="140" t="s">
        <v>645</v>
      </c>
      <c r="F610" s="141" t="s">
        <v>187</v>
      </c>
      <c r="G610" s="159">
        <v>11</v>
      </c>
      <c r="H610" s="159">
        <v>11</v>
      </c>
    </row>
    <row r="611" spans="1:8" ht="31.5" x14ac:dyDescent="0.25">
      <c r="A611" s="179" t="s">
        <v>194</v>
      </c>
      <c r="B611" s="180">
        <v>917</v>
      </c>
      <c r="C611" s="163">
        <v>10</v>
      </c>
      <c r="D611" s="163">
        <v>6</v>
      </c>
      <c r="E611" s="140" t="s">
        <v>645</v>
      </c>
      <c r="F611" s="141" t="s">
        <v>195</v>
      </c>
      <c r="G611" s="159">
        <v>11</v>
      </c>
      <c r="H611" s="159">
        <v>11</v>
      </c>
    </row>
    <row r="612" spans="1:8" ht="63" x14ac:dyDescent="0.25">
      <c r="A612" s="179" t="s">
        <v>646</v>
      </c>
      <c r="B612" s="180">
        <v>917</v>
      </c>
      <c r="C612" s="163">
        <v>10</v>
      </c>
      <c r="D612" s="163">
        <v>6</v>
      </c>
      <c r="E612" s="140" t="s">
        <v>647</v>
      </c>
      <c r="F612" s="141" t="s">
        <v>187</v>
      </c>
      <c r="G612" s="159">
        <v>95</v>
      </c>
      <c r="H612" s="159">
        <v>95</v>
      </c>
    </row>
    <row r="613" spans="1:8" ht="31.5" x14ac:dyDescent="0.25">
      <c r="A613" s="179" t="s">
        <v>194</v>
      </c>
      <c r="B613" s="180">
        <v>917</v>
      </c>
      <c r="C613" s="163">
        <v>10</v>
      </c>
      <c r="D613" s="163">
        <v>6</v>
      </c>
      <c r="E613" s="140" t="s">
        <v>647</v>
      </c>
      <c r="F613" s="141" t="s">
        <v>195</v>
      </c>
      <c r="G613" s="159">
        <v>95</v>
      </c>
      <c r="H613" s="159">
        <v>95</v>
      </c>
    </row>
    <row r="614" spans="1:8" x14ac:dyDescent="0.25">
      <c r="A614" s="179" t="s">
        <v>791</v>
      </c>
      <c r="B614" s="180">
        <v>917</v>
      </c>
      <c r="C614" s="163">
        <v>11</v>
      </c>
      <c r="D614" s="163">
        <v>0</v>
      </c>
      <c r="E614" s="140" t="s">
        <v>187</v>
      </c>
      <c r="F614" s="141" t="s">
        <v>187</v>
      </c>
      <c r="G614" s="159">
        <v>550</v>
      </c>
      <c r="H614" s="159">
        <v>550</v>
      </c>
    </row>
    <row r="615" spans="1:8" x14ac:dyDescent="0.25">
      <c r="A615" s="179" t="s">
        <v>705</v>
      </c>
      <c r="B615" s="180">
        <v>917</v>
      </c>
      <c r="C615" s="163">
        <v>11</v>
      </c>
      <c r="D615" s="163">
        <v>1</v>
      </c>
      <c r="E615" s="140" t="s">
        <v>187</v>
      </c>
      <c r="F615" s="141" t="s">
        <v>187</v>
      </c>
      <c r="G615" s="159">
        <v>550</v>
      </c>
      <c r="H615" s="159">
        <v>550</v>
      </c>
    </row>
    <row r="616" spans="1:8" ht="47.25" x14ac:dyDescent="0.25">
      <c r="A616" s="179" t="s">
        <v>550</v>
      </c>
      <c r="B616" s="180">
        <v>917</v>
      </c>
      <c r="C616" s="163">
        <v>11</v>
      </c>
      <c r="D616" s="163">
        <v>1</v>
      </c>
      <c r="E616" s="140" t="s">
        <v>551</v>
      </c>
      <c r="F616" s="141" t="s">
        <v>187</v>
      </c>
      <c r="G616" s="159">
        <v>550</v>
      </c>
      <c r="H616" s="159">
        <v>550</v>
      </c>
    </row>
    <row r="617" spans="1:8" ht="31.5" x14ac:dyDescent="0.25">
      <c r="A617" s="179" t="s">
        <v>560</v>
      </c>
      <c r="B617" s="180">
        <v>917</v>
      </c>
      <c r="C617" s="163">
        <v>11</v>
      </c>
      <c r="D617" s="163">
        <v>1</v>
      </c>
      <c r="E617" s="140" t="s">
        <v>561</v>
      </c>
      <c r="F617" s="141" t="s">
        <v>187</v>
      </c>
      <c r="G617" s="159">
        <v>550</v>
      </c>
      <c r="H617" s="159">
        <v>550</v>
      </c>
    </row>
    <row r="618" spans="1:8" ht="31.5" x14ac:dyDescent="0.25">
      <c r="A618" s="179" t="s">
        <v>562</v>
      </c>
      <c r="B618" s="180">
        <v>917</v>
      </c>
      <c r="C618" s="163">
        <v>11</v>
      </c>
      <c r="D618" s="163">
        <v>1</v>
      </c>
      <c r="E618" s="140" t="s">
        <v>563</v>
      </c>
      <c r="F618" s="141" t="s">
        <v>187</v>
      </c>
      <c r="G618" s="159">
        <v>425</v>
      </c>
      <c r="H618" s="159">
        <v>425</v>
      </c>
    </row>
    <row r="619" spans="1:8" ht="31.5" x14ac:dyDescent="0.25">
      <c r="A619" s="179" t="s">
        <v>564</v>
      </c>
      <c r="B619" s="180">
        <v>917</v>
      </c>
      <c r="C619" s="163">
        <v>11</v>
      </c>
      <c r="D619" s="163">
        <v>1</v>
      </c>
      <c r="E619" s="140" t="s">
        <v>565</v>
      </c>
      <c r="F619" s="141" t="s">
        <v>187</v>
      </c>
      <c r="G619" s="159">
        <v>239</v>
      </c>
      <c r="H619" s="159">
        <v>239</v>
      </c>
    </row>
    <row r="620" spans="1:8" ht="31.5" x14ac:dyDescent="0.25">
      <c r="A620" s="179" t="s">
        <v>194</v>
      </c>
      <c r="B620" s="180">
        <v>917</v>
      </c>
      <c r="C620" s="163">
        <v>11</v>
      </c>
      <c r="D620" s="163">
        <v>1</v>
      </c>
      <c r="E620" s="140" t="s">
        <v>565</v>
      </c>
      <c r="F620" s="141" t="s">
        <v>195</v>
      </c>
      <c r="G620" s="159">
        <v>239</v>
      </c>
      <c r="H620" s="159">
        <v>239</v>
      </c>
    </row>
    <row r="621" spans="1:8" ht="31.5" x14ac:dyDescent="0.25">
      <c r="A621" s="179" t="s">
        <v>566</v>
      </c>
      <c r="B621" s="180">
        <v>917</v>
      </c>
      <c r="C621" s="163">
        <v>11</v>
      </c>
      <c r="D621" s="163">
        <v>1</v>
      </c>
      <c r="E621" s="140" t="s">
        <v>567</v>
      </c>
      <c r="F621" s="141" t="s">
        <v>187</v>
      </c>
      <c r="G621" s="159">
        <v>6</v>
      </c>
      <c r="H621" s="159">
        <v>6</v>
      </c>
    </row>
    <row r="622" spans="1:8" ht="31.5" x14ac:dyDescent="0.25">
      <c r="A622" s="179" t="s">
        <v>194</v>
      </c>
      <c r="B622" s="180">
        <v>917</v>
      </c>
      <c r="C622" s="163">
        <v>11</v>
      </c>
      <c r="D622" s="163">
        <v>1</v>
      </c>
      <c r="E622" s="140" t="s">
        <v>567</v>
      </c>
      <c r="F622" s="141" t="s">
        <v>195</v>
      </c>
      <c r="G622" s="159">
        <v>6</v>
      </c>
      <c r="H622" s="159">
        <v>6</v>
      </c>
    </row>
    <row r="623" spans="1:8" ht="47.25" x14ac:dyDescent="0.25">
      <c r="A623" s="179" t="s">
        <v>568</v>
      </c>
      <c r="B623" s="180">
        <v>917</v>
      </c>
      <c r="C623" s="163">
        <v>11</v>
      </c>
      <c r="D623" s="163">
        <v>1</v>
      </c>
      <c r="E623" s="140" t="s">
        <v>569</v>
      </c>
      <c r="F623" s="141" t="s">
        <v>187</v>
      </c>
      <c r="G623" s="159">
        <v>100</v>
      </c>
      <c r="H623" s="159">
        <v>100</v>
      </c>
    </row>
    <row r="624" spans="1:8" ht="31.5" x14ac:dyDescent="0.25">
      <c r="A624" s="179" t="s">
        <v>194</v>
      </c>
      <c r="B624" s="180">
        <v>917</v>
      </c>
      <c r="C624" s="163">
        <v>11</v>
      </c>
      <c r="D624" s="163">
        <v>1</v>
      </c>
      <c r="E624" s="140" t="s">
        <v>569</v>
      </c>
      <c r="F624" s="141" t="s">
        <v>195</v>
      </c>
      <c r="G624" s="159">
        <v>100</v>
      </c>
      <c r="H624" s="159">
        <v>100</v>
      </c>
    </row>
    <row r="625" spans="1:8" ht="47.25" x14ac:dyDescent="0.25">
      <c r="A625" s="179" t="s">
        <v>570</v>
      </c>
      <c r="B625" s="180">
        <v>917</v>
      </c>
      <c r="C625" s="163">
        <v>11</v>
      </c>
      <c r="D625" s="163">
        <v>1</v>
      </c>
      <c r="E625" s="140" t="s">
        <v>571</v>
      </c>
      <c r="F625" s="141" t="s">
        <v>187</v>
      </c>
      <c r="G625" s="159">
        <v>80</v>
      </c>
      <c r="H625" s="159">
        <v>80</v>
      </c>
    </row>
    <row r="626" spans="1:8" x14ac:dyDescent="0.25">
      <c r="A626" s="179" t="s">
        <v>243</v>
      </c>
      <c r="B626" s="180">
        <v>917</v>
      </c>
      <c r="C626" s="163">
        <v>11</v>
      </c>
      <c r="D626" s="163">
        <v>1</v>
      </c>
      <c r="E626" s="140" t="s">
        <v>571</v>
      </c>
      <c r="F626" s="141" t="s">
        <v>244</v>
      </c>
      <c r="G626" s="159">
        <v>80</v>
      </c>
      <c r="H626" s="159">
        <v>80</v>
      </c>
    </row>
    <row r="627" spans="1:8" ht="31.5" x14ac:dyDescent="0.25">
      <c r="A627" s="179" t="s">
        <v>572</v>
      </c>
      <c r="B627" s="180">
        <v>917</v>
      </c>
      <c r="C627" s="163">
        <v>11</v>
      </c>
      <c r="D627" s="163">
        <v>1</v>
      </c>
      <c r="E627" s="140" t="s">
        <v>573</v>
      </c>
      <c r="F627" s="141" t="s">
        <v>187</v>
      </c>
      <c r="G627" s="159">
        <v>125</v>
      </c>
      <c r="H627" s="159">
        <v>125</v>
      </c>
    </row>
    <row r="628" spans="1:8" ht="31.5" x14ac:dyDescent="0.25">
      <c r="A628" s="179" t="s">
        <v>574</v>
      </c>
      <c r="B628" s="180">
        <v>917</v>
      </c>
      <c r="C628" s="163">
        <v>11</v>
      </c>
      <c r="D628" s="163">
        <v>1</v>
      </c>
      <c r="E628" s="140" t="s">
        <v>575</v>
      </c>
      <c r="F628" s="141" t="s">
        <v>187</v>
      </c>
      <c r="G628" s="159">
        <v>75</v>
      </c>
      <c r="H628" s="159">
        <v>75</v>
      </c>
    </row>
    <row r="629" spans="1:8" ht="31.5" x14ac:dyDescent="0.25">
      <c r="A629" s="179" t="s">
        <v>194</v>
      </c>
      <c r="B629" s="180">
        <v>917</v>
      </c>
      <c r="C629" s="163">
        <v>11</v>
      </c>
      <c r="D629" s="163">
        <v>1</v>
      </c>
      <c r="E629" s="140" t="s">
        <v>575</v>
      </c>
      <c r="F629" s="141" t="s">
        <v>195</v>
      </c>
      <c r="G629" s="159">
        <v>75</v>
      </c>
      <c r="H629" s="159">
        <v>75</v>
      </c>
    </row>
    <row r="630" spans="1:8" ht="47.25" x14ac:dyDescent="0.25">
      <c r="A630" s="179" t="s">
        <v>578</v>
      </c>
      <c r="B630" s="180">
        <v>917</v>
      </c>
      <c r="C630" s="163">
        <v>11</v>
      </c>
      <c r="D630" s="163">
        <v>1</v>
      </c>
      <c r="E630" s="140" t="s">
        <v>579</v>
      </c>
      <c r="F630" s="141" t="s">
        <v>187</v>
      </c>
      <c r="G630" s="159">
        <v>50</v>
      </c>
      <c r="H630" s="159">
        <v>50</v>
      </c>
    </row>
    <row r="631" spans="1:8" ht="31.5" x14ac:dyDescent="0.25">
      <c r="A631" s="179" t="s">
        <v>194</v>
      </c>
      <c r="B631" s="180">
        <v>917</v>
      </c>
      <c r="C631" s="163">
        <v>11</v>
      </c>
      <c r="D631" s="163">
        <v>1</v>
      </c>
      <c r="E631" s="140" t="s">
        <v>579</v>
      </c>
      <c r="F631" s="141" t="s">
        <v>195</v>
      </c>
      <c r="G631" s="159">
        <v>50</v>
      </c>
      <c r="H631" s="159">
        <v>50</v>
      </c>
    </row>
    <row r="632" spans="1:8" ht="31.5" x14ac:dyDescent="0.25">
      <c r="A632" s="182" t="s">
        <v>806</v>
      </c>
      <c r="B632" s="183">
        <v>918</v>
      </c>
      <c r="C632" s="162">
        <v>0</v>
      </c>
      <c r="D632" s="162">
        <v>0</v>
      </c>
      <c r="E632" s="154" t="s">
        <v>187</v>
      </c>
      <c r="F632" s="155" t="s">
        <v>187</v>
      </c>
      <c r="G632" s="160">
        <v>37130.398990000002</v>
      </c>
      <c r="H632" s="160">
        <v>28071.108989999997</v>
      </c>
    </row>
    <row r="633" spans="1:8" ht="31.5" x14ac:dyDescent="0.25">
      <c r="A633" s="179" t="s">
        <v>783</v>
      </c>
      <c r="B633" s="180">
        <v>918</v>
      </c>
      <c r="C633" s="163">
        <v>3</v>
      </c>
      <c r="D633" s="163">
        <v>0</v>
      </c>
      <c r="E633" s="140" t="s">
        <v>187</v>
      </c>
      <c r="F633" s="141" t="s">
        <v>187</v>
      </c>
      <c r="G633" s="159">
        <v>6086.2910000000002</v>
      </c>
      <c r="H633" s="159">
        <v>5980.2910000000002</v>
      </c>
    </row>
    <row r="634" spans="1:8" ht="31.5" x14ac:dyDescent="0.25">
      <c r="A634" s="179" t="s">
        <v>706</v>
      </c>
      <c r="B634" s="180">
        <v>918</v>
      </c>
      <c r="C634" s="163">
        <v>3</v>
      </c>
      <c r="D634" s="163">
        <v>14</v>
      </c>
      <c r="E634" s="140" t="s">
        <v>187</v>
      </c>
      <c r="F634" s="141" t="s">
        <v>187</v>
      </c>
      <c r="G634" s="159">
        <v>6086.2910000000002</v>
      </c>
      <c r="H634" s="159">
        <v>5980.2910000000002</v>
      </c>
    </row>
    <row r="635" spans="1:8" ht="31.5" x14ac:dyDescent="0.25">
      <c r="A635" s="179" t="s">
        <v>513</v>
      </c>
      <c r="B635" s="180">
        <v>918</v>
      </c>
      <c r="C635" s="163">
        <v>3</v>
      </c>
      <c r="D635" s="163">
        <v>14</v>
      </c>
      <c r="E635" s="140" t="s">
        <v>514</v>
      </c>
      <c r="F635" s="141" t="s">
        <v>187</v>
      </c>
      <c r="G635" s="159">
        <v>6086.2910000000002</v>
      </c>
      <c r="H635" s="159">
        <v>5980.2910000000002</v>
      </c>
    </row>
    <row r="636" spans="1:8" x14ac:dyDescent="0.25">
      <c r="A636" s="179" t="s">
        <v>531</v>
      </c>
      <c r="B636" s="180">
        <v>918</v>
      </c>
      <c r="C636" s="163">
        <v>3</v>
      </c>
      <c r="D636" s="163">
        <v>14</v>
      </c>
      <c r="E636" s="140" t="s">
        <v>532</v>
      </c>
      <c r="F636" s="141" t="s">
        <v>187</v>
      </c>
      <c r="G636" s="159">
        <v>6086.2910000000002</v>
      </c>
      <c r="H636" s="159">
        <v>5980.2910000000002</v>
      </c>
    </row>
    <row r="637" spans="1:8" ht="47.25" x14ac:dyDescent="0.25">
      <c r="A637" s="179" t="s">
        <v>545</v>
      </c>
      <c r="B637" s="180">
        <v>918</v>
      </c>
      <c r="C637" s="163">
        <v>3</v>
      </c>
      <c r="D637" s="163">
        <v>14</v>
      </c>
      <c r="E637" s="140" t="s">
        <v>546</v>
      </c>
      <c r="F637" s="141" t="s">
        <v>187</v>
      </c>
      <c r="G637" s="159">
        <v>6086.2910000000002</v>
      </c>
      <c r="H637" s="159">
        <v>5980.2910000000002</v>
      </c>
    </row>
    <row r="638" spans="1:8" x14ac:dyDescent="0.25">
      <c r="A638" s="179" t="s">
        <v>202</v>
      </c>
      <c r="B638" s="180">
        <v>918</v>
      </c>
      <c r="C638" s="163">
        <v>3</v>
      </c>
      <c r="D638" s="163">
        <v>14</v>
      </c>
      <c r="E638" s="140" t="s">
        <v>548</v>
      </c>
      <c r="F638" s="141" t="s">
        <v>187</v>
      </c>
      <c r="G638" s="159">
        <v>96.504000000000005</v>
      </c>
      <c r="H638" s="159">
        <v>96.504000000000005</v>
      </c>
    </row>
    <row r="639" spans="1:8" ht="31.5" x14ac:dyDescent="0.25">
      <c r="A639" s="179" t="s">
        <v>194</v>
      </c>
      <c r="B639" s="180">
        <v>918</v>
      </c>
      <c r="C639" s="163">
        <v>3</v>
      </c>
      <c r="D639" s="163">
        <v>14</v>
      </c>
      <c r="E639" s="140" t="s">
        <v>548</v>
      </c>
      <c r="F639" s="141" t="s">
        <v>195</v>
      </c>
      <c r="G639" s="159">
        <v>96.504000000000005</v>
      </c>
      <c r="H639" s="159">
        <v>96.504000000000005</v>
      </c>
    </row>
    <row r="640" spans="1:8" ht="138.75" customHeight="1" x14ac:dyDescent="0.25">
      <c r="A640" s="179" t="s">
        <v>270</v>
      </c>
      <c r="B640" s="180">
        <v>918</v>
      </c>
      <c r="C640" s="163">
        <v>3</v>
      </c>
      <c r="D640" s="163">
        <v>14</v>
      </c>
      <c r="E640" s="140" t="s">
        <v>549</v>
      </c>
      <c r="F640" s="141" t="s">
        <v>187</v>
      </c>
      <c r="G640" s="159">
        <v>5989.7870000000003</v>
      </c>
      <c r="H640" s="159">
        <v>5883.7870000000003</v>
      </c>
    </row>
    <row r="641" spans="1:8" ht="63" x14ac:dyDescent="0.25">
      <c r="A641" s="179" t="s">
        <v>208</v>
      </c>
      <c r="B641" s="180">
        <v>918</v>
      </c>
      <c r="C641" s="163">
        <v>3</v>
      </c>
      <c r="D641" s="163">
        <v>14</v>
      </c>
      <c r="E641" s="140" t="s">
        <v>549</v>
      </c>
      <c r="F641" s="141" t="s">
        <v>209</v>
      </c>
      <c r="G641" s="159">
        <v>5989.7870000000003</v>
      </c>
      <c r="H641" s="159">
        <v>5883.7870000000003</v>
      </c>
    </row>
    <row r="642" spans="1:8" x14ac:dyDescent="0.25">
      <c r="A642" s="179" t="s">
        <v>784</v>
      </c>
      <c r="B642" s="180">
        <v>918</v>
      </c>
      <c r="C642" s="163">
        <v>4</v>
      </c>
      <c r="D642" s="163">
        <v>0</v>
      </c>
      <c r="E642" s="140" t="s">
        <v>187</v>
      </c>
      <c r="F642" s="141" t="s">
        <v>187</v>
      </c>
      <c r="G642" s="159">
        <v>407.89</v>
      </c>
      <c r="H642" s="159">
        <v>440.54</v>
      </c>
    </row>
    <row r="643" spans="1:8" x14ac:dyDescent="0.25">
      <c r="A643" s="179" t="s">
        <v>707</v>
      </c>
      <c r="B643" s="180">
        <v>918</v>
      </c>
      <c r="C643" s="163">
        <v>4</v>
      </c>
      <c r="D643" s="163">
        <v>9</v>
      </c>
      <c r="E643" s="140" t="s">
        <v>187</v>
      </c>
      <c r="F643" s="141" t="s">
        <v>187</v>
      </c>
      <c r="G643" s="159">
        <v>407.89</v>
      </c>
      <c r="H643" s="159">
        <v>440.54</v>
      </c>
    </row>
    <row r="644" spans="1:8" ht="31.5" x14ac:dyDescent="0.25">
      <c r="A644" s="179" t="s">
        <v>513</v>
      </c>
      <c r="B644" s="180">
        <v>918</v>
      </c>
      <c r="C644" s="163">
        <v>4</v>
      </c>
      <c r="D644" s="163">
        <v>9</v>
      </c>
      <c r="E644" s="140" t="s">
        <v>514</v>
      </c>
      <c r="F644" s="141" t="s">
        <v>187</v>
      </c>
      <c r="G644" s="159">
        <v>407.89</v>
      </c>
      <c r="H644" s="159">
        <v>440.54</v>
      </c>
    </row>
    <row r="645" spans="1:8" ht="30.75" customHeight="1" x14ac:dyDescent="0.25">
      <c r="A645" s="179" t="s">
        <v>515</v>
      </c>
      <c r="B645" s="180">
        <v>918</v>
      </c>
      <c r="C645" s="163">
        <v>4</v>
      </c>
      <c r="D645" s="163">
        <v>9</v>
      </c>
      <c r="E645" s="140" t="s">
        <v>516</v>
      </c>
      <c r="F645" s="141" t="s">
        <v>187</v>
      </c>
      <c r="G645" s="159">
        <v>407.89</v>
      </c>
      <c r="H645" s="159">
        <v>440.54</v>
      </c>
    </row>
    <row r="646" spans="1:8" ht="47.25" x14ac:dyDescent="0.25">
      <c r="A646" s="179" t="s">
        <v>517</v>
      </c>
      <c r="B646" s="180">
        <v>918</v>
      </c>
      <c r="C646" s="163">
        <v>4</v>
      </c>
      <c r="D646" s="163">
        <v>9</v>
      </c>
      <c r="E646" s="140" t="s">
        <v>518</v>
      </c>
      <c r="F646" s="141" t="s">
        <v>187</v>
      </c>
      <c r="G646" s="159">
        <v>407.89</v>
      </c>
      <c r="H646" s="159">
        <v>440.54</v>
      </c>
    </row>
    <row r="647" spans="1:8" x14ac:dyDescent="0.25">
      <c r="A647" s="179" t="s">
        <v>521</v>
      </c>
      <c r="B647" s="180">
        <v>918</v>
      </c>
      <c r="C647" s="163">
        <v>4</v>
      </c>
      <c r="D647" s="163">
        <v>9</v>
      </c>
      <c r="E647" s="140" t="s">
        <v>522</v>
      </c>
      <c r="F647" s="141" t="s">
        <v>187</v>
      </c>
      <c r="G647" s="159">
        <v>407.89</v>
      </c>
      <c r="H647" s="159">
        <v>440.54</v>
      </c>
    </row>
    <row r="648" spans="1:8" ht="31.5" x14ac:dyDescent="0.25">
      <c r="A648" s="179" t="s">
        <v>194</v>
      </c>
      <c r="B648" s="180">
        <v>918</v>
      </c>
      <c r="C648" s="163">
        <v>4</v>
      </c>
      <c r="D648" s="163">
        <v>9</v>
      </c>
      <c r="E648" s="140" t="s">
        <v>522</v>
      </c>
      <c r="F648" s="141" t="s">
        <v>195</v>
      </c>
      <c r="G648" s="159">
        <v>407.89</v>
      </c>
      <c r="H648" s="159">
        <v>440.54</v>
      </c>
    </row>
    <row r="649" spans="1:8" x14ac:dyDescent="0.25">
      <c r="A649" s="179" t="s">
        <v>702</v>
      </c>
      <c r="B649" s="180">
        <v>918</v>
      </c>
      <c r="C649" s="163">
        <v>4</v>
      </c>
      <c r="D649" s="163">
        <v>12</v>
      </c>
      <c r="E649" s="140" t="s">
        <v>187</v>
      </c>
      <c r="F649" s="141" t="s">
        <v>187</v>
      </c>
      <c r="G649" s="159">
        <v>0</v>
      </c>
      <c r="H649" s="159">
        <v>0</v>
      </c>
    </row>
    <row r="650" spans="1:8" ht="47.25" x14ac:dyDescent="0.25">
      <c r="A650" s="179" t="s">
        <v>330</v>
      </c>
      <c r="B650" s="180">
        <v>918</v>
      </c>
      <c r="C650" s="163">
        <v>4</v>
      </c>
      <c r="D650" s="163">
        <v>12</v>
      </c>
      <c r="E650" s="140" t="s">
        <v>331</v>
      </c>
      <c r="F650" s="141" t="s">
        <v>187</v>
      </c>
      <c r="G650" s="159">
        <v>0</v>
      </c>
      <c r="H650" s="159">
        <v>0</v>
      </c>
    </row>
    <row r="651" spans="1:8" ht="31.5" x14ac:dyDescent="0.25">
      <c r="A651" s="179" t="s">
        <v>382</v>
      </c>
      <c r="B651" s="180">
        <v>918</v>
      </c>
      <c r="C651" s="163">
        <v>4</v>
      </c>
      <c r="D651" s="163">
        <v>12</v>
      </c>
      <c r="E651" s="140" t="s">
        <v>383</v>
      </c>
      <c r="F651" s="141" t="s">
        <v>187</v>
      </c>
      <c r="G651" s="159">
        <v>0</v>
      </c>
      <c r="H651" s="159">
        <v>0</v>
      </c>
    </row>
    <row r="652" spans="1:8" ht="31.5" x14ac:dyDescent="0.25">
      <c r="A652" s="179" t="s">
        <v>384</v>
      </c>
      <c r="B652" s="180">
        <v>918</v>
      </c>
      <c r="C652" s="163">
        <v>4</v>
      </c>
      <c r="D652" s="163">
        <v>12</v>
      </c>
      <c r="E652" s="140" t="s">
        <v>385</v>
      </c>
      <c r="F652" s="141" t="s">
        <v>187</v>
      </c>
      <c r="G652" s="159">
        <v>0</v>
      </c>
      <c r="H652" s="159">
        <v>0</v>
      </c>
    </row>
    <row r="653" spans="1:8" ht="31.5" x14ac:dyDescent="0.25">
      <c r="A653" s="179" t="s">
        <v>386</v>
      </c>
      <c r="B653" s="180">
        <v>918</v>
      </c>
      <c r="C653" s="163">
        <v>4</v>
      </c>
      <c r="D653" s="163">
        <v>12</v>
      </c>
      <c r="E653" s="140" t="s">
        <v>387</v>
      </c>
      <c r="F653" s="141" t="s">
        <v>187</v>
      </c>
      <c r="G653" s="159">
        <v>0</v>
      </c>
      <c r="H653" s="159">
        <v>0</v>
      </c>
    </row>
    <row r="654" spans="1:8" ht="31.5" x14ac:dyDescent="0.25">
      <c r="A654" s="179" t="s">
        <v>194</v>
      </c>
      <c r="B654" s="180">
        <v>918</v>
      </c>
      <c r="C654" s="163">
        <v>4</v>
      </c>
      <c r="D654" s="163">
        <v>12</v>
      </c>
      <c r="E654" s="140" t="s">
        <v>387</v>
      </c>
      <c r="F654" s="141" t="s">
        <v>195</v>
      </c>
      <c r="G654" s="159">
        <v>0</v>
      </c>
      <c r="H654" s="159">
        <v>0</v>
      </c>
    </row>
    <row r="655" spans="1:8" x14ac:dyDescent="0.25">
      <c r="A655" s="179" t="s">
        <v>785</v>
      </c>
      <c r="B655" s="180">
        <v>918</v>
      </c>
      <c r="C655" s="163">
        <v>5</v>
      </c>
      <c r="D655" s="163">
        <v>0</v>
      </c>
      <c r="E655" s="140" t="s">
        <v>187</v>
      </c>
      <c r="F655" s="141" t="s">
        <v>187</v>
      </c>
      <c r="G655" s="159">
        <v>8923.9179899999999</v>
      </c>
      <c r="H655" s="159">
        <v>8862.8279899999998</v>
      </c>
    </row>
    <row r="656" spans="1:8" x14ac:dyDescent="0.25">
      <c r="A656" s="179" t="s">
        <v>718</v>
      </c>
      <c r="B656" s="180">
        <v>918</v>
      </c>
      <c r="C656" s="163">
        <v>5</v>
      </c>
      <c r="D656" s="163">
        <v>3</v>
      </c>
      <c r="E656" s="140" t="s">
        <v>187</v>
      </c>
      <c r="F656" s="141" t="s">
        <v>187</v>
      </c>
      <c r="G656" s="159">
        <v>0</v>
      </c>
      <c r="H656" s="159">
        <v>0</v>
      </c>
    </row>
    <row r="657" spans="1:8" ht="47.25" x14ac:dyDescent="0.25">
      <c r="A657" s="179" t="s">
        <v>330</v>
      </c>
      <c r="B657" s="180">
        <v>918</v>
      </c>
      <c r="C657" s="163">
        <v>5</v>
      </c>
      <c r="D657" s="163">
        <v>3</v>
      </c>
      <c r="E657" s="140" t="s">
        <v>331</v>
      </c>
      <c r="F657" s="141" t="s">
        <v>187</v>
      </c>
      <c r="G657" s="159">
        <v>0</v>
      </c>
      <c r="H657" s="159">
        <v>0</v>
      </c>
    </row>
    <row r="658" spans="1:8" ht="47.25" x14ac:dyDescent="0.25">
      <c r="A658" s="179" t="s">
        <v>368</v>
      </c>
      <c r="B658" s="180">
        <v>918</v>
      </c>
      <c r="C658" s="163">
        <v>5</v>
      </c>
      <c r="D658" s="163">
        <v>3</v>
      </c>
      <c r="E658" s="140" t="s">
        <v>369</v>
      </c>
      <c r="F658" s="141" t="s">
        <v>187</v>
      </c>
      <c r="G658" s="159">
        <v>0</v>
      </c>
      <c r="H658" s="159">
        <v>0</v>
      </c>
    </row>
    <row r="659" spans="1:8" ht="47.25" x14ac:dyDescent="0.25">
      <c r="A659" s="179" t="s">
        <v>378</v>
      </c>
      <c r="B659" s="180">
        <v>918</v>
      </c>
      <c r="C659" s="163">
        <v>5</v>
      </c>
      <c r="D659" s="163">
        <v>3</v>
      </c>
      <c r="E659" s="140" t="s">
        <v>379</v>
      </c>
      <c r="F659" s="141" t="s">
        <v>187</v>
      </c>
      <c r="G659" s="159">
        <v>0</v>
      </c>
      <c r="H659" s="159">
        <v>0</v>
      </c>
    </row>
    <row r="660" spans="1:8" ht="31.5" x14ac:dyDescent="0.25">
      <c r="A660" s="179" t="s">
        <v>380</v>
      </c>
      <c r="B660" s="180">
        <v>918</v>
      </c>
      <c r="C660" s="163">
        <v>5</v>
      </c>
      <c r="D660" s="163">
        <v>3</v>
      </c>
      <c r="E660" s="140" t="s">
        <v>381</v>
      </c>
      <c r="F660" s="141" t="s">
        <v>187</v>
      </c>
      <c r="G660" s="159">
        <v>0</v>
      </c>
      <c r="H660" s="159">
        <v>0</v>
      </c>
    </row>
    <row r="661" spans="1:8" ht="31.5" x14ac:dyDescent="0.25">
      <c r="A661" s="179" t="s">
        <v>194</v>
      </c>
      <c r="B661" s="180">
        <v>918</v>
      </c>
      <c r="C661" s="163">
        <v>5</v>
      </c>
      <c r="D661" s="163">
        <v>3</v>
      </c>
      <c r="E661" s="140" t="s">
        <v>381</v>
      </c>
      <c r="F661" s="141" t="s">
        <v>195</v>
      </c>
      <c r="G661" s="159">
        <v>0</v>
      </c>
      <c r="H661" s="159">
        <v>0</v>
      </c>
    </row>
    <row r="662" spans="1:8" ht="15.75" customHeight="1" x14ac:dyDescent="0.25">
      <c r="A662" s="179" t="s">
        <v>719</v>
      </c>
      <c r="B662" s="180">
        <v>918</v>
      </c>
      <c r="C662" s="163">
        <v>5</v>
      </c>
      <c r="D662" s="163">
        <v>5</v>
      </c>
      <c r="E662" s="140" t="s">
        <v>187</v>
      </c>
      <c r="F662" s="141" t="s">
        <v>187</v>
      </c>
      <c r="G662" s="159">
        <v>8923.9179899999999</v>
      </c>
      <c r="H662" s="159">
        <v>8862.8279899999998</v>
      </c>
    </row>
    <row r="663" spans="1:8" ht="47.25" x14ac:dyDescent="0.25">
      <c r="A663" s="179" t="s">
        <v>330</v>
      </c>
      <c r="B663" s="180">
        <v>918</v>
      </c>
      <c r="C663" s="163">
        <v>5</v>
      </c>
      <c r="D663" s="163">
        <v>5</v>
      </c>
      <c r="E663" s="140" t="s">
        <v>331</v>
      </c>
      <c r="F663" s="141" t="s">
        <v>187</v>
      </c>
      <c r="G663" s="159">
        <v>8923.9179899999999</v>
      </c>
      <c r="H663" s="159">
        <v>8862.8279899999998</v>
      </c>
    </row>
    <row r="664" spans="1:8" ht="47.25" x14ac:dyDescent="0.25">
      <c r="A664" s="179" t="s">
        <v>368</v>
      </c>
      <c r="B664" s="180">
        <v>918</v>
      </c>
      <c r="C664" s="163">
        <v>5</v>
      </c>
      <c r="D664" s="163">
        <v>5</v>
      </c>
      <c r="E664" s="140" t="s">
        <v>369</v>
      </c>
      <c r="F664" s="141" t="s">
        <v>187</v>
      </c>
      <c r="G664" s="159">
        <v>8923.9179899999999</v>
      </c>
      <c r="H664" s="159">
        <v>8862.8279899999998</v>
      </c>
    </row>
    <row r="665" spans="1:8" ht="31.5" x14ac:dyDescent="0.25">
      <c r="A665" s="179" t="s">
        <v>370</v>
      </c>
      <c r="B665" s="180">
        <v>918</v>
      </c>
      <c r="C665" s="163">
        <v>5</v>
      </c>
      <c r="D665" s="163">
        <v>5</v>
      </c>
      <c r="E665" s="140" t="s">
        <v>371</v>
      </c>
      <c r="F665" s="141" t="s">
        <v>187</v>
      </c>
      <c r="G665" s="159">
        <v>7739.5179900000003</v>
      </c>
      <c r="H665" s="159">
        <v>7678.4279900000001</v>
      </c>
    </row>
    <row r="666" spans="1:8" ht="31.5" x14ac:dyDescent="0.25">
      <c r="A666" s="179" t="s">
        <v>281</v>
      </c>
      <c r="B666" s="180">
        <v>918</v>
      </c>
      <c r="C666" s="163">
        <v>5</v>
      </c>
      <c r="D666" s="163">
        <v>5</v>
      </c>
      <c r="E666" s="140" t="s">
        <v>372</v>
      </c>
      <c r="F666" s="141" t="s">
        <v>187</v>
      </c>
      <c r="G666" s="159">
        <v>762.55699000000004</v>
      </c>
      <c r="H666" s="159">
        <v>833.46699000000001</v>
      </c>
    </row>
    <row r="667" spans="1:8" ht="63" x14ac:dyDescent="0.25">
      <c r="A667" s="179" t="s">
        <v>208</v>
      </c>
      <c r="B667" s="180">
        <v>918</v>
      </c>
      <c r="C667" s="163">
        <v>5</v>
      </c>
      <c r="D667" s="163">
        <v>5</v>
      </c>
      <c r="E667" s="140" t="s">
        <v>372</v>
      </c>
      <c r="F667" s="141" t="s">
        <v>209</v>
      </c>
      <c r="G667" s="159">
        <v>738.36898999999994</v>
      </c>
      <c r="H667" s="159">
        <v>738.36898999999994</v>
      </c>
    </row>
    <row r="668" spans="1:8" ht="31.5" x14ac:dyDescent="0.25">
      <c r="A668" s="179" t="s">
        <v>194</v>
      </c>
      <c r="B668" s="180">
        <v>918</v>
      </c>
      <c r="C668" s="163">
        <v>5</v>
      </c>
      <c r="D668" s="163">
        <v>5</v>
      </c>
      <c r="E668" s="140" t="s">
        <v>372</v>
      </c>
      <c r="F668" s="141" t="s">
        <v>195</v>
      </c>
      <c r="G668" s="159">
        <v>24.187999999999999</v>
      </c>
      <c r="H668" s="159">
        <v>95.097999999999999</v>
      </c>
    </row>
    <row r="669" spans="1:8" ht="138" customHeight="1" x14ac:dyDescent="0.25">
      <c r="A669" s="179" t="s">
        <v>270</v>
      </c>
      <c r="B669" s="180">
        <v>918</v>
      </c>
      <c r="C669" s="163">
        <v>5</v>
      </c>
      <c r="D669" s="163">
        <v>5</v>
      </c>
      <c r="E669" s="140" t="s">
        <v>373</v>
      </c>
      <c r="F669" s="141" t="s">
        <v>187</v>
      </c>
      <c r="G669" s="159">
        <v>6976.9610000000002</v>
      </c>
      <c r="H669" s="159">
        <v>6844.9610000000002</v>
      </c>
    </row>
    <row r="670" spans="1:8" ht="63" x14ac:dyDescent="0.25">
      <c r="A670" s="179" t="s">
        <v>208</v>
      </c>
      <c r="B670" s="180">
        <v>918</v>
      </c>
      <c r="C670" s="163">
        <v>5</v>
      </c>
      <c r="D670" s="163">
        <v>5</v>
      </c>
      <c r="E670" s="140" t="s">
        <v>373</v>
      </c>
      <c r="F670" s="141" t="s">
        <v>209</v>
      </c>
      <c r="G670" s="159">
        <v>6976.9610000000002</v>
      </c>
      <c r="H670" s="159">
        <v>6844.9610000000002</v>
      </c>
    </row>
    <row r="671" spans="1:8" ht="31.5" x14ac:dyDescent="0.25">
      <c r="A671" s="179" t="s">
        <v>374</v>
      </c>
      <c r="B671" s="180">
        <v>918</v>
      </c>
      <c r="C671" s="163">
        <v>5</v>
      </c>
      <c r="D671" s="163">
        <v>5</v>
      </c>
      <c r="E671" s="140" t="s">
        <v>375</v>
      </c>
      <c r="F671" s="141" t="s">
        <v>187</v>
      </c>
      <c r="G671" s="159">
        <v>1184.4000000000001</v>
      </c>
      <c r="H671" s="159">
        <v>1184.4000000000001</v>
      </c>
    </row>
    <row r="672" spans="1:8" ht="47.25" x14ac:dyDescent="0.25">
      <c r="A672" s="179" t="s">
        <v>376</v>
      </c>
      <c r="B672" s="180">
        <v>918</v>
      </c>
      <c r="C672" s="163">
        <v>5</v>
      </c>
      <c r="D672" s="163">
        <v>5</v>
      </c>
      <c r="E672" s="140" t="s">
        <v>377</v>
      </c>
      <c r="F672" s="141" t="s">
        <v>187</v>
      </c>
      <c r="G672" s="159">
        <v>1184.4000000000001</v>
      </c>
      <c r="H672" s="159">
        <v>1184.4000000000001</v>
      </c>
    </row>
    <row r="673" spans="1:8" ht="63" x14ac:dyDescent="0.25">
      <c r="A673" s="179" t="s">
        <v>208</v>
      </c>
      <c r="B673" s="180">
        <v>918</v>
      </c>
      <c r="C673" s="163">
        <v>5</v>
      </c>
      <c r="D673" s="163">
        <v>5</v>
      </c>
      <c r="E673" s="140" t="s">
        <v>377</v>
      </c>
      <c r="F673" s="141" t="s">
        <v>209</v>
      </c>
      <c r="G673" s="159">
        <v>1128</v>
      </c>
      <c r="H673" s="159">
        <v>1128</v>
      </c>
    </row>
    <row r="674" spans="1:8" ht="31.5" x14ac:dyDescent="0.25">
      <c r="A674" s="179" t="s">
        <v>194</v>
      </c>
      <c r="B674" s="180">
        <v>918</v>
      </c>
      <c r="C674" s="163">
        <v>5</v>
      </c>
      <c r="D674" s="163">
        <v>5</v>
      </c>
      <c r="E674" s="140" t="s">
        <v>377</v>
      </c>
      <c r="F674" s="141" t="s">
        <v>195</v>
      </c>
      <c r="G674" s="159">
        <v>56.4</v>
      </c>
      <c r="H674" s="159">
        <v>56.4</v>
      </c>
    </row>
    <row r="675" spans="1:8" x14ac:dyDescent="0.25">
      <c r="A675" s="179" t="s">
        <v>786</v>
      </c>
      <c r="B675" s="180">
        <v>918</v>
      </c>
      <c r="C675" s="163">
        <v>6</v>
      </c>
      <c r="D675" s="163">
        <v>0</v>
      </c>
      <c r="E675" s="140" t="s">
        <v>187</v>
      </c>
      <c r="F675" s="141" t="s">
        <v>187</v>
      </c>
      <c r="G675" s="159">
        <v>1880.8</v>
      </c>
      <c r="H675" s="159">
        <v>1955.95</v>
      </c>
    </row>
    <row r="676" spans="1:8" x14ac:dyDescent="0.25">
      <c r="A676" s="179" t="s">
        <v>723</v>
      </c>
      <c r="B676" s="180">
        <v>918</v>
      </c>
      <c r="C676" s="163">
        <v>6</v>
      </c>
      <c r="D676" s="163">
        <v>5</v>
      </c>
      <c r="E676" s="140" t="s">
        <v>187</v>
      </c>
      <c r="F676" s="141" t="s">
        <v>187</v>
      </c>
      <c r="G676" s="159">
        <v>1880.8</v>
      </c>
      <c r="H676" s="159">
        <v>1955.95</v>
      </c>
    </row>
    <row r="677" spans="1:8" ht="47.25" x14ac:dyDescent="0.25">
      <c r="A677" s="179" t="s">
        <v>330</v>
      </c>
      <c r="B677" s="180">
        <v>918</v>
      </c>
      <c r="C677" s="163">
        <v>6</v>
      </c>
      <c r="D677" s="163">
        <v>5</v>
      </c>
      <c r="E677" s="140" t="s">
        <v>331</v>
      </c>
      <c r="F677" s="141" t="s">
        <v>187</v>
      </c>
      <c r="G677" s="159">
        <v>1880.8</v>
      </c>
      <c r="H677" s="159">
        <v>1955.95</v>
      </c>
    </row>
    <row r="678" spans="1:8" ht="31.5" x14ac:dyDescent="0.25">
      <c r="A678" s="179" t="s">
        <v>350</v>
      </c>
      <c r="B678" s="180">
        <v>918</v>
      </c>
      <c r="C678" s="163">
        <v>6</v>
      </c>
      <c r="D678" s="163">
        <v>5</v>
      </c>
      <c r="E678" s="140" t="s">
        <v>351</v>
      </c>
      <c r="F678" s="141" t="s">
        <v>187</v>
      </c>
      <c r="G678" s="159">
        <v>1880.8</v>
      </c>
      <c r="H678" s="159">
        <v>1955.95</v>
      </c>
    </row>
    <row r="679" spans="1:8" ht="31.5" x14ac:dyDescent="0.25">
      <c r="A679" s="179" t="s">
        <v>352</v>
      </c>
      <c r="B679" s="180">
        <v>918</v>
      </c>
      <c r="C679" s="163">
        <v>6</v>
      </c>
      <c r="D679" s="163">
        <v>5</v>
      </c>
      <c r="E679" s="140" t="s">
        <v>353</v>
      </c>
      <c r="F679" s="141" t="s">
        <v>187</v>
      </c>
      <c r="G679" s="159">
        <v>1880.8</v>
      </c>
      <c r="H679" s="159">
        <v>1955.95</v>
      </c>
    </row>
    <row r="680" spans="1:8" ht="47.25" x14ac:dyDescent="0.25">
      <c r="A680" s="179" t="s">
        <v>354</v>
      </c>
      <c r="B680" s="180">
        <v>918</v>
      </c>
      <c r="C680" s="163">
        <v>6</v>
      </c>
      <c r="D680" s="163">
        <v>5</v>
      </c>
      <c r="E680" s="140" t="s">
        <v>355</v>
      </c>
      <c r="F680" s="141" t="s">
        <v>187</v>
      </c>
      <c r="G680" s="159">
        <v>1880.8</v>
      </c>
      <c r="H680" s="159">
        <v>1955.95</v>
      </c>
    </row>
    <row r="681" spans="1:8" ht="31.5" x14ac:dyDescent="0.25">
      <c r="A681" s="179" t="s">
        <v>194</v>
      </c>
      <c r="B681" s="180">
        <v>918</v>
      </c>
      <c r="C681" s="163">
        <v>6</v>
      </c>
      <c r="D681" s="163">
        <v>5</v>
      </c>
      <c r="E681" s="140" t="s">
        <v>355</v>
      </c>
      <c r="F681" s="141" t="s">
        <v>195</v>
      </c>
      <c r="G681" s="159">
        <v>1880.8</v>
      </c>
      <c r="H681" s="159">
        <v>1955.95</v>
      </c>
    </row>
    <row r="682" spans="1:8" x14ac:dyDescent="0.25">
      <c r="A682" s="179" t="s">
        <v>787</v>
      </c>
      <c r="B682" s="180">
        <v>918</v>
      </c>
      <c r="C682" s="163">
        <v>7</v>
      </c>
      <c r="D682" s="163">
        <v>0</v>
      </c>
      <c r="E682" s="140" t="s">
        <v>187</v>
      </c>
      <c r="F682" s="141" t="s">
        <v>187</v>
      </c>
      <c r="G682" s="159">
        <v>0</v>
      </c>
      <c r="H682" s="159">
        <v>0</v>
      </c>
    </row>
    <row r="683" spans="1:8" x14ac:dyDescent="0.25">
      <c r="A683" s="179" t="s">
        <v>693</v>
      </c>
      <c r="B683" s="180">
        <v>918</v>
      </c>
      <c r="C683" s="163">
        <v>7</v>
      </c>
      <c r="D683" s="163">
        <v>2</v>
      </c>
      <c r="E683" s="140" t="s">
        <v>187</v>
      </c>
      <c r="F683" s="141" t="s">
        <v>187</v>
      </c>
      <c r="G683" s="159">
        <v>0</v>
      </c>
      <c r="H683" s="159">
        <v>0</v>
      </c>
    </row>
    <row r="684" spans="1:8" ht="47.25" x14ac:dyDescent="0.25">
      <c r="A684" s="179" t="s">
        <v>330</v>
      </c>
      <c r="B684" s="180">
        <v>918</v>
      </c>
      <c r="C684" s="163">
        <v>7</v>
      </c>
      <c r="D684" s="163">
        <v>2</v>
      </c>
      <c r="E684" s="140" t="s">
        <v>331</v>
      </c>
      <c r="F684" s="141" t="s">
        <v>187</v>
      </c>
      <c r="G684" s="159">
        <v>0</v>
      </c>
      <c r="H684" s="159">
        <v>0</v>
      </c>
    </row>
    <row r="685" spans="1:8" ht="31.5" x14ac:dyDescent="0.25">
      <c r="A685" s="179" t="s">
        <v>332</v>
      </c>
      <c r="B685" s="180">
        <v>918</v>
      </c>
      <c r="C685" s="163">
        <v>7</v>
      </c>
      <c r="D685" s="163">
        <v>2</v>
      </c>
      <c r="E685" s="140" t="s">
        <v>333</v>
      </c>
      <c r="F685" s="141" t="s">
        <v>187</v>
      </c>
      <c r="G685" s="159">
        <v>0</v>
      </c>
      <c r="H685" s="159">
        <v>0</v>
      </c>
    </row>
    <row r="686" spans="1:8" ht="33.75" customHeight="1" x14ac:dyDescent="0.25">
      <c r="A686" s="179" t="s">
        <v>334</v>
      </c>
      <c r="B686" s="180">
        <v>918</v>
      </c>
      <c r="C686" s="163">
        <v>7</v>
      </c>
      <c r="D686" s="163">
        <v>2</v>
      </c>
      <c r="E686" s="140" t="s">
        <v>335</v>
      </c>
      <c r="F686" s="141" t="s">
        <v>187</v>
      </c>
      <c r="G686" s="159">
        <v>0</v>
      </c>
      <c r="H686" s="159">
        <v>0</v>
      </c>
    </row>
    <row r="687" spans="1:8" ht="31.5" x14ac:dyDescent="0.25">
      <c r="A687" s="179" t="s">
        <v>336</v>
      </c>
      <c r="B687" s="180">
        <v>918</v>
      </c>
      <c r="C687" s="163">
        <v>7</v>
      </c>
      <c r="D687" s="163">
        <v>2</v>
      </c>
      <c r="E687" s="140" t="s">
        <v>337</v>
      </c>
      <c r="F687" s="141" t="s">
        <v>187</v>
      </c>
      <c r="G687" s="159">
        <v>0</v>
      </c>
      <c r="H687" s="159">
        <v>0</v>
      </c>
    </row>
    <row r="688" spans="1:8" ht="31.5" x14ac:dyDescent="0.25">
      <c r="A688" s="179" t="s">
        <v>338</v>
      </c>
      <c r="B688" s="180">
        <v>918</v>
      </c>
      <c r="C688" s="163">
        <v>7</v>
      </c>
      <c r="D688" s="163">
        <v>2</v>
      </c>
      <c r="E688" s="140" t="s">
        <v>337</v>
      </c>
      <c r="F688" s="141" t="s">
        <v>339</v>
      </c>
      <c r="G688" s="159">
        <v>0</v>
      </c>
      <c r="H688" s="159">
        <v>0</v>
      </c>
    </row>
    <row r="689" spans="1:8" ht="31.5" x14ac:dyDescent="0.25">
      <c r="A689" s="179" t="s">
        <v>697</v>
      </c>
      <c r="B689" s="180">
        <v>918</v>
      </c>
      <c r="C689" s="163">
        <v>7</v>
      </c>
      <c r="D689" s="163">
        <v>5</v>
      </c>
      <c r="E689" s="140" t="s">
        <v>187</v>
      </c>
      <c r="F689" s="141" t="s">
        <v>187</v>
      </c>
      <c r="G689" s="159">
        <v>0</v>
      </c>
      <c r="H689" s="159">
        <v>0</v>
      </c>
    </row>
    <row r="690" spans="1:8" ht="31.5" x14ac:dyDescent="0.25">
      <c r="A690" s="179" t="s">
        <v>513</v>
      </c>
      <c r="B690" s="180">
        <v>918</v>
      </c>
      <c r="C690" s="163">
        <v>7</v>
      </c>
      <c r="D690" s="163">
        <v>5</v>
      </c>
      <c r="E690" s="140" t="s">
        <v>514</v>
      </c>
      <c r="F690" s="141" t="s">
        <v>187</v>
      </c>
      <c r="G690" s="159">
        <v>0</v>
      </c>
      <c r="H690" s="159">
        <v>0</v>
      </c>
    </row>
    <row r="691" spans="1:8" x14ac:dyDescent="0.25">
      <c r="A691" s="179" t="s">
        <v>531</v>
      </c>
      <c r="B691" s="180">
        <v>918</v>
      </c>
      <c r="C691" s="163">
        <v>7</v>
      </c>
      <c r="D691" s="163">
        <v>5</v>
      </c>
      <c r="E691" s="140" t="s">
        <v>532</v>
      </c>
      <c r="F691" s="141" t="s">
        <v>187</v>
      </c>
      <c r="G691" s="159">
        <v>0</v>
      </c>
      <c r="H691" s="159">
        <v>0</v>
      </c>
    </row>
    <row r="692" spans="1:8" ht="47.25" x14ac:dyDescent="0.25">
      <c r="A692" s="179" t="s">
        <v>545</v>
      </c>
      <c r="B692" s="180">
        <v>918</v>
      </c>
      <c r="C692" s="163">
        <v>7</v>
      </c>
      <c r="D692" s="163">
        <v>5</v>
      </c>
      <c r="E692" s="140" t="s">
        <v>546</v>
      </c>
      <c r="F692" s="141" t="s">
        <v>187</v>
      </c>
      <c r="G692" s="159">
        <v>0</v>
      </c>
      <c r="H692" s="159">
        <v>0</v>
      </c>
    </row>
    <row r="693" spans="1:8" ht="31.5" x14ac:dyDescent="0.25">
      <c r="A693" s="179" t="s">
        <v>200</v>
      </c>
      <c r="B693" s="180">
        <v>918</v>
      </c>
      <c r="C693" s="163">
        <v>7</v>
      </c>
      <c r="D693" s="163">
        <v>5</v>
      </c>
      <c r="E693" s="140" t="s">
        <v>547</v>
      </c>
      <c r="F693" s="141" t="s">
        <v>187</v>
      </c>
      <c r="G693" s="159">
        <v>0</v>
      </c>
      <c r="H693" s="159">
        <v>0</v>
      </c>
    </row>
    <row r="694" spans="1:8" ht="31.5" x14ac:dyDescent="0.25">
      <c r="A694" s="179" t="s">
        <v>194</v>
      </c>
      <c r="B694" s="180">
        <v>918</v>
      </c>
      <c r="C694" s="163">
        <v>7</v>
      </c>
      <c r="D694" s="163">
        <v>5</v>
      </c>
      <c r="E694" s="140" t="s">
        <v>547</v>
      </c>
      <c r="F694" s="141" t="s">
        <v>195</v>
      </c>
      <c r="G694" s="159">
        <v>0</v>
      </c>
      <c r="H694" s="159">
        <v>0</v>
      </c>
    </row>
    <row r="695" spans="1:8" x14ac:dyDescent="0.25">
      <c r="A695" s="179" t="s">
        <v>788</v>
      </c>
      <c r="B695" s="180">
        <v>918</v>
      </c>
      <c r="C695" s="163">
        <v>8</v>
      </c>
      <c r="D695" s="163">
        <v>0</v>
      </c>
      <c r="E695" s="140" t="s">
        <v>187</v>
      </c>
      <c r="F695" s="141" t="s">
        <v>187</v>
      </c>
      <c r="G695" s="159">
        <v>0</v>
      </c>
      <c r="H695" s="159">
        <v>0</v>
      </c>
    </row>
    <row r="696" spans="1:8" x14ac:dyDescent="0.25">
      <c r="A696" s="179" t="s">
        <v>700</v>
      </c>
      <c r="B696" s="180">
        <v>918</v>
      </c>
      <c r="C696" s="163">
        <v>8</v>
      </c>
      <c r="D696" s="163">
        <v>1</v>
      </c>
      <c r="E696" s="140" t="s">
        <v>187</v>
      </c>
      <c r="F696" s="141" t="s">
        <v>187</v>
      </c>
      <c r="G696" s="159">
        <v>0</v>
      </c>
      <c r="H696" s="159">
        <v>0</v>
      </c>
    </row>
    <row r="697" spans="1:8" ht="47.25" x14ac:dyDescent="0.25">
      <c r="A697" s="179" t="s">
        <v>330</v>
      </c>
      <c r="B697" s="180">
        <v>918</v>
      </c>
      <c r="C697" s="163">
        <v>8</v>
      </c>
      <c r="D697" s="163">
        <v>1</v>
      </c>
      <c r="E697" s="140" t="s">
        <v>331</v>
      </c>
      <c r="F697" s="141" t="s">
        <v>187</v>
      </c>
      <c r="G697" s="159">
        <v>0</v>
      </c>
      <c r="H697" s="159">
        <v>0</v>
      </c>
    </row>
    <row r="698" spans="1:8" ht="31.5" x14ac:dyDescent="0.25">
      <c r="A698" s="179" t="s">
        <v>332</v>
      </c>
      <c r="B698" s="180">
        <v>918</v>
      </c>
      <c r="C698" s="163">
        <v>8</v>
      </c>
      <c r="D698" s="163">
        <v>1</v>
      </c>
      <c r="E698" s="140" t="s">
        <v>333</v>
      </c>
      <c r="F698" s="141" t="s">
        <v>187</v>
      </c>
      <c r="G698" s="159">
        <v>0</v>
      </c>
      <c r="H698" s="159">
        <v>0</v>
      </c>
    </row>
    <row r="699" spans="1:8" ht="30" customHeight="1" x14ac:dyDescent="0.25">
      <c r="A699" s="179" t="s">
        <v>334</v>
      </c>
      <c r="B699" s="180">
        <v>918</v>
      </c>
      <c r="C699" s="163">
        <v>8</v>
      </c>
      <c r="D699" s="163">
        <v>1</v>
      </c>
      <c r="E699" s="140" t="s">
        <v>335</v>
      </c>
      <c r="F699" s="141" t="s">
        <v>187</v>
      </c>
      <c r="G699" s="159">
        <v>0</v>
      </c>
      <c r="H699" s="159">
        <v>0</v>
      </c>
    </row>
    <row r="700" spans="1:8" ht="94.5" x14ac:dyDescent="0.25">
      <c r="A700" s="179" t="s">
        <v>340</v>
      </c>
      <c r="B700" s="180">
        <v>918</v>
      </c>
      <c r="C700" s="163">
        <v>8</v>
      </c>
      <c r="D700" s="163">
        <v>1</v>
      </c>
      <c r="E700" s="140" t="s">
        <v>341</v>
      </c>
      <c r="F700" s="141" t="s">
        <v>187</v>
      </c>
      <c r="G700" s="159">
        <v>0</v>
      </c>
      <c r="H700" s="159">
        <v>0</v>
      </c>
    </row>
    <row r="701" spans="1:8" ht="31.5" x14ac:dyDescent="0.25">
      <c r="A701" s="179" t="s">
        <v>338</v>
      </c>
      <c r="B701" s="180">
        <v>918</v>
      </c>
      <c r="C701" s="163">
        <v>8</v>
      </c>
      <c r="D701" s="163">
        <v>1</v>
      </c>
      <c r="E701" s="140" t="s">
        <v>341</v>
      </c>
      <c r="F701" s="141" t="s">
        <v>339</v>
      </c>
      <c r="G701" s="159">
        <v>0</v>
      </c>
      <c r="H701" s="159">
        <v>0</v>
      </c>
    </row>
    <row r="702" spans="1:8" x14ac:dyDescent="0.25">
      <c r="A702" s="179" t="s">
        <v>790</v>
      </c>
      <c r="B702" s="180">
        <v>918</v>
      </c>
      <c r="C702" s="163">
        <v>10</v>
      </c>
      <c r="D702" s="163">
        <v>0</v>
      </c>
      <c r="E702" s="140" t="s">
        <v>187</v>
      </c>
      <c r="F702" s="141" t="s">
        <v>187</v>
      </c>
      <c r="G702" s="159">
        <v>10831.5</v>
      </c>
      <c r="H702" s="159">
        <v>10831.5</v>
      </c>
    </row>
    <row r="703" spans="1:8" x14ac:dyDescent="0.25">
      <c r="A703" s="179" t="s">
        <v>704</v>
      </c>
      <c r="B703" s="180">
        <v>918</v>
      </c>
      <c r="C703" s="163">
        <v>10</v>
      </c>
      <c r="D703" s="163">
        <v>3</v>
      </c>
      <c r="E703" s="140" t="s">
        <v>187</v>
      </c>
      <c r="F703" s="141" t="s">
        <v>187</v>
      </c>
      <c r="G703" s="159">
        <v>10831.5</v>
      </c>
      <c r="H703" s="159">
        <v>10831.5</v>
      </c>
    </row>
    <row r="704" spans="1:8" ht="47.25" x14ac:dyDescent="0.25">
      <c r="A704" s="179" t="s">
        <v>330</v>
      </c>
      <c r="B704" s="180">
        <v>918</v>
      </c>
      <c r="C704" s="163">
        <v>10</v>
      </c>
      <c r="D704" s="163">
        <v>3</v>
      </c>
      <c r="E704" s="140" t="s">
        <v>331</v>
      </c>
      <c r="F704" s="141" t="s">
        <v>187</v>
      </c>
      <c r="G704" s="159">
        <v>10831.5</v>
      </c>
      <c r="H704" s="159">
        <v>10831.5</v>
      </c>
    </row>
    <row r="705" spans="1:8" ht="47.25" x14ac:dyDescent="0.25">
      <c r="A705" s="179" t="s">
        <v>368</v>
      </c>
      <c r="B705" s="180">
        <v>918</v>
      </c>
      <c r="C705" s="163">
        <v>10</v>
      </c>
      <c r="D705" s="163">
        <v>3</v>
      </c>
      <c r="E705" s="140" t="s">
        <v>369</v>
      </c>
      <c r="F705" s="141" t="s">
        <v>187</v>
      </c>
      <c r="G705" s="159">
        <v>10831.5</v>
      </c>
      <c r="H705" s="159">
        <v>10831.5</v>
      </c>
    </row>
    <row r="706" spans="1:8" ht="31.5" x14ac:dyDescent="0.25">
      <c r="A706" s="179" t="s">
        <v>374</v>
      </c>
      <c r="B706" s="180">
        <v>918</v>
      </c>
      <c r="C706" s="163">
        <v>10</v>
      </c>
      <c r="D706" s="163">
        <v>3</v>
      </c>
      <c r="E706" s="140" t="s">
        <v>375</v>
      </c>
      <c r="F706" s="141" t="s">
        <v>187</v>
      </c>
      <c r="G706" s="159">
        <v>10831.5</v>
      </c>
      <c r="H706" s="159">
        <v>10831.5</v>
      </c>
    </row>
    <row r="707" spans="1:8" ht="47.25" x14ac:dyDescent="0.25">
      <c r="A707" s="179" t="s">
        <v>376</v>
      </c>
      <c r="B707" s="180">
        <v>918</v>
      </c>
      <c r="C707" s="163">
        <v>10</v>
      </c>
      <c r="D707" s="163">
        <v>3</v>
      </c>
      <c r="E707" s="140" t="s">
        <v>377</v>
      </c>
      <c r="F707" s="141" t="s">
        <v>187</v>
      </c>
      <c r="G707" s="159">
        <v>10831.5</v>
      </c>
      <c r="H707" s="159">
        <v>10831.5</v>
      </c>
    </row>
    <row r="708" spans="1:8" x14ac:dyDescent="0.25">
      <c r="A708" s="179" t="s">
        <v>243</v>
      </c>
      <c r="B708" s="180">
        <v>918</v>
      </c>
      <c r="C708" s="163">
        <v>10</v>
      </c>
      <c r="D708" s="163">
        <v>3</v>
      </c>
      <c r="E708" s="140" t="s">
        <v>377</v>
      </c>
      <c r="F708" s="141" t="s">
        <v>244</v>
      </c>
      <c r="G708" s="159">
        <v>10831.5</v>
      </c>
      <c r="H708" s="159">
        <v>10831.5</v>
      </c>
    </row>
    <row r="709" spans="1:8" x14ac:dyDescent="0.25">
      <c r="A709" s="179" t="s">
        <v>791</v>
      </c>
      <c r="B709" s="180">
        <v>918</v>
      </c>
      <c r="C709" s="163">
        <v>11</v>
      </c>
      <c r="D709" s="163">
        <v>0</v>
      </c>
      <c r="E709" s="140" t="s">
        <v>187</v>
      </c>
      <c r="F709" s="141" t="s">
        <v>187</v>
      </c>
      <c r="G709" s="159">
        <v>9000</v>
      </c>
      <c r="H709" s="159">
        <v>0</v>
      </c>
    </row>
    <row r="710" spans="1:8" x14ac:dyDescent="0.25">
      <c r="A710" s="179" t="s">
        <v>705</v>
      </c>
      <c r="B710" s="180">
        <v>918</v>
      </c>
      <c r="C710" s="163">
        <v>11</v>
      </c>
      <c r="D710" s="163">
        <v>1</v>
      </c>
      <c r="E710" s="140" t="s">
        <v>187</v>
      </c>
      <c r="F710" s="141" t="s">
        <v>187</v>
      </c>
      <c r="G710" s="159">
        <v>9000</v>
      </c>
      <c r="H710" s="159">
        <v>0</v>
      </c>
    </row>
    <row r="711" spans="1:8" ht="47.25" x14ac:dyDescent="0.25">
      <c r="A711" s="179" t="s">
        <v>550</v>
      </c>
      <c r="B711" s="180">
        <v>918</v>
      </c>
      <c r="C711" s="163">
        <v>11</v>
      </c>
      <c r="D711" s="163">
        <v>1</v>
      </c>
      <c r="E711" s="140" t="s">
        <v>551</v>
      </c>
      <c r="F711" s="141" t="s">
        <v>187</v>
      </c>
      <c r="G711" s="159">
        <v>9000</v>
      </c>
      <c r="H711" s="159">
        <v>0</v>
      </c>
    </row>
    <row r="712" spans="1:8" ht="31.5" x14ac:dyDescent="0.25">
      <c r="A712" s="179" t="s">
        <v>560</v>
      </c>
      <c r="B712" s="180">
        <v>918</v>
      </c>
      <c r="C712" s="163">
        <v>11</v>
      </c>
      <c r="D712" s="163">
        <v>1</v>
      </c>
      <c r="E712" s="140" t="s">
        <v>561</v>
      </c>
      <c r="F712" s="141" t="s">
        <v>187</v>
      </c>
      <c r="G712" s="159">
        <v>9000</v>
      </c>
      <c r="H712" s="159">
        <v>0</v>
      </c>
    </row>
    <row r="713" spans="1:8" ht="31.5" x14ac:dyDescent="0.25">
      <c r="A713" s="179" t="s">
        <v>572</v>
      </c>
      <c r="B713" s="180">
        <v>918</v>
      </c>
      <c r="C713" s="163">
        <v>11</v>
      </c>
      <c r="D713" s="163">
        <v>1</v>
      </c>
      <c r="E713" s="140" t="s">
        <v>573</v>
      </c>
      <c r="F713" s="141" t="s">
        <v>187</v>
      </c>
      <c r="G713" s="159">
        <v>9000</v>
      </c>
      <c r="H713" s="159">
        <v>0</v>
      </c>
    </row>
    <row r="714" spans="1:8" ht="126" x14ac:dyDescent="0.25">
      <c r="A714" s="179" t="s">
        <v>576</v>
      </c>
      <c r="B714" s="180">
        <v>918</v>
      </c>
      <c r="C714" s="163">
        <v>11</v>
      </c>
      <c r="D714" s="163">
        <v>1</v>
      </c>
      <c r="E714" s="140" t="s">
        <v>577</v>
      </c>
      <c r="F714" s="141" t="s">
        <v>187</v>
      </c>
      <c r="G714" s="159">
        <v>9000</v>
      </c>
      <c r="H714" s="159">
        <v>0</v>
      </c>
    </row>
    <row r="715" spans="1:8" ht="31.5" x14ac:dyDescent="0.25">
      <c r="A715" s="179" t="s">
        <v>338</v>
      </c>
      <c r="B715" s="180">
        <v>918</v>
      </c>
      <c r="C715" s="163">
        <v>11</v>
      </c>
      <c r="D715" s="163">
        <v>1</v>
      </c>
      <c r="E715" s="140" t="s">
        <v>577</v>
      </c>
      <c r="F715" s="141" t="s">
        <v>339</v>
      </c>
      <c r="G715" s="159">
        <v>9000</v>
      </c>
      <c r="H715" s="159">
        <v>0</v>
      </c>
    </row>
    <row r="716" spans="1:8" x14ac:dyDescent="0.25">
      <c r="A716" s="182" t="s">
        <v>807</v>
      </c>
      <c r="B716" s="183">
        <v>923</v>
      </c>
      <c r="C716" s="162">
        <v>0</v>
      </c>
      <c r="D716" s="162">
        <v>0</v>
      </c>
      <c r="E716" s="154" t="s">
        <v>187</v>
      </c>
      <c r="F716" s="155" t="s">
        <v>187</v>
      </c>
      <c r="G716" s="160">
        <v>3502.8119999999999</v>
      </c>
      <c r="H716" s="160">
        <v>3613.7919999999999</v>
      </c>
    </row>
    <row r="717" spans="1:8" x14ac:dyDescent="0.25">
      <c r="A717" s="179" t="s">
        <v>781</v>
      </c>
      <c r="B717" s="180">
        <v>923</v>
      </c>
      <c r="C717" s="163">
        <v>1</v>
      </c>
      <c r="D717" s="163">
        <v>0</v>
      </c>
      <c r="E717" s="140" t="s">
        <v>187</v>
      </c>
      <c r="F717" s="141" t="s">
        <v>187</v>
      </c>
      <c r="G717" s="159">
        <v>3502.8119999999999</v>
      </c>
      <c r="H717" s="159">
        <v>3613.7919999999999</v>
      </c>
    </row>
    <row r="718" spans="1:8" ht="47.25" x14ac:dyDescent="0.25">
      <c r="A718" s="179" t="s">
        <v>696</v>
      </c>
      <c r="B718" s="180">
        <v>923</v>
      </c>
      <c r="C718" s="163">
        <v>1</v>
      </c>
      <c r="D718" s="163">
        <v>6</v>
      </c>
      <c r="E718" s="140" t="s">
        <v>187</v>
      </c>
      <c r="F718" s="141" t="s">
        <v>187</v>
      </c>
      <c r="G718" s="159">
        <v>3502.8119999999999</v>
      </c>
      <c r="H718" s="159">
        <v>3613.7919999999999</v>
      </c>
    </row>
    <row r="719" spans="1:8" x14ac:dyDescent="0.25">
      <c r="A719" s="179" t="s">
        <v>648</v>
      </c>
      <c r="B719" s="180">
        <v>923</v>
      </c>
      <c r="C719" s="163">
        <v>1</v>
      </c>
      <c r="D719" s="163">
        <v>6</v>
      </c>
      <c r="E719" s="140" t="s">
        <v>649</v>
      </c>
      <c r="F719" s="141" t="s">
        <v>187</v>
      </c>
      <c r="G719" s="159">
        <v>3502.8119999999999</v>
      </c>
      <c r="H719" s="159">
        <v>3613.7919999999999</v>
      </c>
    </row>
    <row r="720" spans="1:8" ht="31.5" x14ac:dyDescent="0.25">
      <c r="A720" s="179" t="s">
        <v>659</v>
      </c>
      <c r="B720" s="180">
        <v>923</v>
      </c>
      <c r="C720" s="163">
        <v>1</v>
      </c>
      <c r="D720" s="163">
        <v>6</v>
      </c>
      <c r="E720" s="140" t="s">
        <v>660</v>
      </c>
      <c r="F720" s="141" t="s">
        <v>187</v>
      </c>
      <c r="G720" s="159">
        <v>3502.8119999999999</v>
      </c>
      <c r="H720" s="159">
        <v>3613.7919999999999</v>
      </c>
    </row>
    <row r="721" spans="1:8" ht="31.5" x14ac:dyDescent="0.25">
      <c r="A721" s="179" t="s">
        <v>661</v>
      </c>
      <c r="B721" s="180">
        <v>923</v>
      </c>
      <c r="C721" s="163">
        <v>1</v>
      </c>
      <c r="D721" s="163">
        <v>6</v>
      </c>
      <c r="E721" s="140" t="s">
        <v>662</v>
      </c>
      <c r="F721" s="141" t="s">
        <v>187</v>
      </c>
      <c r="G721" s="159">
        <v>1806.2460000000001</v>
      </c>
      <c r="H721" s="159">
        <v>1780.2460000000001</v>
      </c>
    </row>
    <row r="722" spans="1:8" ht="140.25" customHeight="1" x14ac:dyDescent="0.25">
      <c r="A722" s="179" t="s">
        <v>270</v>
      </c>
      <c r="B722" s="180">
        <v>923</v>
      </c>
      <c r="C722" s="163">
        <v>1</v>
      </c>
      <c r="D722" s="163">
        <v>6</v>
      </c>
      <c r="E722" s="140" t="s">
        <v>663</v>
      </c>
      <c r="F722" s="141" t="s">
        <v>187</v>
      </c>
      <c r="G722" s="159">
        <v>1806.2460000000001</v>
      </c>
      <c r="H722" s="159">
        <v>1780.2460000000001</v>
      </c>
    </row>
    <row r="723" spans="1:8" ht="63" x14ac:dyDescent="0.25">
      <c r="A723" s="179" t="s">
        <v>208</v>
      </c>
      <c r="B723" s="180">
        <v>923</v>
      </c>
      <c r="C723" s="163">
        <v>1</v>
      </c>
      <c r="D723" s="163">
        <v>6</v>
      </c>
      <c r="E723" s="140" t="s">
        <v>663</v>
      </c>
      <c r="F723" s="141" t="s">
        <v>209</v>
      </c>
      <c r="G723" s="159">
        <v>1806.2460000000001</v>
      </c>
      <c r="H723" s="159">
        <v>1780.2460000000001</v>
      </c>
    </row>
    <row r="724" spans="1:8" ht="31.5" x14ac:dyDescent="0.25">
      <c r="A724" s="179" t="s">
        <v>664</v>
      </c>
      <c r="B724" s="180">
        <v>923</v>
      </c>
      <c r="C724" s="163">
        <v>1</v>
      </c>
      <c r="D724" s="163">
        <v>6</v>
      </c>
      <c r="E724" s="140" t="s">
        <v>665</v>
      </c>
      <c r="F724" s="141" t="s">
        <v>187</v>
      </c>
      <c r="G724" s="159">
        <v>1696.566</v>
      </c>
      <c r="H724" s="159">
        <v>1833.546</v>
      </c>
    </row>
    <row r="725" spans="1:8" x14ac:dyDescent="0.25">
      <c r="A725" s="179" t="s">
        <v>327</v>
      </c>
      <c r="B725" s="180">
        <v>923</v>
      </c>
      <c r="C725" s="163">
        <v>1</v>
      </c>
      <c r="D725" s="163">
        <v>6</v>
      </c>
      <c r="E725" s="140" t="s">
        <v>667</v>
      </c>
      <c r="F725" s="141" t="s">
        <v>187</v>
      </c>
      <c r="G725" s="159">
        <v>6.4</v>
      </c>
      <c r="H725" s="159">
        <v>19.38</v>
      </c>
    </row>
    <row r="726" spans="1:8" ht="63" x14ac:dyDescent="0.25">
      <c r="A726" s="179" t="s">
        <v>208</v>
      </c>
      <c r="B726" s="180">
        <v>923</v>
      </c>
      <c r="C726" s="163">
        <v>1</v>
      </c>
      <c r="D726" s="163">
        <v>6</v>
      </c>
      <c r="E726" s="140" t="s">
        <v>667</v>
      </c>
      <c r="F726" s="141" t="s">
        <v>209</v>
      </c>
      <c r="G726" s="159">
        <v>0</v>
      </c>
      <c r="H726" s="159">
        <v>0</v>
      </c>
    </row>
    <row r="727" spans="1:8" ht="31.5" x14ac:dyDescent="0.25">
      <c r="A727" s="179" t="s">
        <v>194</v>
      </c>
      <c r="B727" s="180">
        <v>923</v>
      </c>
      <c r="C727" s="163">
        <v>1</v>
      </c>
      <c r="D727" s="163">
        <v>6</v>
      </c>
      <c r="E727" s="140" t="s">
        <v>667</v>
      </c>
      <c r="F727" s="141" t="s">
        <v>195</v>
      </c>
      <c r="G727" s="159">
        <v>6.4</v>
      </c>
      <c r="H727" s="159">
        <v>19.38</v>
      </c>
    </row>
    <row r="728" spans="1:8" ht="141" customHeight="1" x14ac:dyDescent="0.25">
      <c r="A728" s="179" t="s">
        <v>270</v>
      </c>
      <c r="B728" s="180">
        <v>923</v>
      </c>
      <c r="C728" s="163">
        <v>1</v>
      </c>
      <c r="D728" s="163">
        <v>6</v>
      </c>
      <c r="E728" s="140" t="s">
        <v>668</v>
      </c>
      <c r="F728" s="141" t="s">
        <v>187</v>
      </c>
      <c r="G728" s="159">
        <v>1690.1659999999999</v>
      </c>
      <c r="H728" s="159">
        <v>1814.1659999999999</v>
      </c>
    </row>
    <row r="729" spans="1:8" ht="63" x14ac:dyDescent="0.25">
      <c r="A729" s="179" t="s">
        <v>208</v>
      </c>
      <c r="B729" s="180">
        <v>923</v>
      </c>
      <c r="C729" s="163">
        <v>1</v>
      </c>
      <c r="D729" s="163">
        <v>6</v>
      </c>
      <c r="E729" s="140" t="s">
        <v>668</v>
      </c>
      <c r="F729" s="141" t="s">
        <v>209</v>
      </c>
      <c r="G729" s="159">
        <v>1690.1659999999999</v>
      </c>
      <c r="H729" s="159">
        <v>1814.1659999999999</v>
      </c>
    </row>
    <row r="730" spans="1:8" x14ac:dyDescent="0.25">
      <c r="A730" s="179" t="s">
        <v>787</v>
      </c>
      <c r="B730" s="180">
        <v>923</v>
      </c>
      <c r="C730" s="163">
        <v>7</v>
      </c>
      <c r="D730" s="163">
        <v>0</v>
      </c>
      <c r="E730" s="140" t="s">
        <v>187</v>
      </c>
      <c r="F730" s="141" t="s">
        <v>187</v>
      </c>
      <c r="G730" s="159">
        <v>0</v>
      </c>
      <c r="H730" s="159">
        <v>0</v>
      </c>
    </row>
    <row r="731" spans="1:8" ht="31.5" x14ac:dyDescent="0.25">
      <c r="A731" s="179" t="s">
        <v>697</v>
      </c>
      <c r="B731" s="180">
        <v>923</v>
      </c>
      <c r="C731" s="163">
        <v>7</v>
      </c>
      <c r="D731" s="163">
        <v>5</v>
      </c>
      <c r="E731" s="140" t="s">
        <v>187</v>
      </c>
      <c r="F731" s="141" t="s">
        <v>187</v>
      </c>
      <c r="G731" s="159">
        <v>0</v>
      </c>
      <c r="H731" s="159">
        <v>0</v>
      </c>
    </row>
    <row r="732" spans="1:8" x14ac:dyDescent="0.25">
      <c r="A732" s="179" t="s">
        <v>648</v>
      </c>
      <c r="B732" s="180">
        <v>923</v>
      </c>
      <c r="C732" s="163">
        <v>7</v>
      </c>
      <c r="D732" s="163">
        <v>5</v>
      </c>
      <c r="E732" s="140" t="s">
        <v>649</v>
      </c>
      <c r="F732" s="141" t="s">
        <v>187</v>
      </c>
      <c r="G732" s="159">
        <v>0</v>
      </c>
      <c r="H732" s="159">
        <v>0</v>
      </c>
    </row>
    <row r="733" spans="1:8" ht="31.5" x14ac:dyDescent="0.25">
      <c r="A733" s="179" t="s">
        <v>659</v>
      </c>
      <c r="B733" s="180">
        <v>923</v>
      </c>
      <c r="C733" s="163">
        <v>7</v>
      </c>
      <c r="D733" s="163">
        <v>5</v>
      </c>
      <c r="E733" s="140" t="s">
        <v>660</v>
      </c>
      <c r="F733" s="141" t="s">
        <v>187</v>
      </c>
      <c r="G733" s="159">
        <v>0</v>
      </c>
      <c r="H733" s="159">
        <v>0</v>
      </c>
    </row>
    <row r="734" spans="1:8" ht="31.5" x14ac:dyDescent="0.25">
      <c r="A734" s="179" t="s">
        <v>664</v>
      </c>
      <c r="B734" s="180">
        <v>923</v>
      </c>
      <c r="C734" s="163">
        <v>7</v>
      </c>
      <c r="D734" s="163">
        <v>5</v>
      </c>
      <c r="E734" s="140" t="s">
        <v>665</v>
      </c>
      <c r="F734" s="141" t="s">
        <v>187</v>
      </c>
      <c r="G734" s="159">
        <v>0</v>
      </c>
      <c r="H734" s="159">
        <v>0</v>
      </c>
    </row>
    <row r="735" spans="1:8" ht="31.5" x14ac:dyDescent="0.25">
      <c r="A735" s="179" t="s">
        <v>200</v>
      </c>
      <c r="B735" s="180">
        <v>923</v>
      </c>
      <c r="C735" s="163">
        <v>7</v>
      </c>
      <c r="D735" s="163">
        <v>5</v>
      </c>
      <c r="E735" s="140" t="s">
        <v>666</v>
      </c>
      <c r="F735" s="141" t="s">
        <v>187</v>
      </c>
      <c r="G735" s="159">
        <v>0</v>
      </c>
      <c r="H735" s="159">
        <v>0</v>
      </c>
    </row>
    <row r="736" spans="1:8" ht="31.5" x14ac:dyDescent="0.25">
      <c r="A736" s="179" t="s">
        <v>194</v>
      </c>
      <c r="B736" s="180">
        <v>923</v>
      </c>
      <c r="C736" s="163">
        <v>7</v>
      </c>
      <c r="D736" s="163">
        <v>5</v>
      </c>
      <c r="E736" s="140" t="s">
        <v>666</v>
      </c>
      <c r="F736" s="141" t="s">
        <v>195</v>
      </c>
      <c r="G736" s="159">
        <v>0</v>
      </c>
      <c r="H736" s="159">
        <v>0</v>
      </c>
    </row>
    <row r="737" spans="1:8" x14ac:dyDescent="0.25">
      <c r="A737" s="143"/>
      <c r="B737" s="144"/>
      <c r="C737" s="144"/>
      <c r="D737" s="144"/>
      <c r="E737" s="144"/>
      <c r="F737" s="144"/>
      <c r="G737" s="160">
        <v>1372380.3</v>
      </c>
      <c r="H737" s="160">
        <v>1318245.5</v>
      </c>
    </row>
    <row r="738" spans="1:8" x14ac:dyDescent="0.25">
      <c r="D738" s="147"/>
      <c r="E738" s="134"/>
      <c r="F738" s="134"/>
    </row>
    <row r="739" spans="1:8" x14ac:dyDescent="0.25">
      <c r="D739" s="147"/>
      <c r="E739" s="134"/>
      <c r="F739" s="134"/>
    </row>
    <row r="740" spans="1:8" x14ac:dyDescent="0.25">
      <c r="A740" s="134" t="s">
        <v>177</v>
      </c>
      <c r="D740" s="134"/>
      <c r="E740" s="134"/>
      <c r="F740" s="134"/>
      <c r="H740" s="156" t="s">
        <v>178</v>
      </c>
    </row>
    <row r="741" spans="1:8" x14ac:dyDescent="0.25">
      <c r="D741" s="147"/>
      <c r="E741" s="134"/>
      <c r="F741" s="134"/>
    </row>
  </sheetData>
  <autoFilter ref="A1:H743" xr:uid="{00000000-0009-0000-0000-000007000000}"/>
  <mergeCells count="4">
    <mergeCell ref="A14:H14"/>
    <mergeCell ref="A16:A17"/>
    <mergeCell ref="B16:F16"/>
    <mergeCell ref="G16:H16"/>
  </mergeCells>
  <pageMargins left="0.70866141732283472" right="0.31496062992125984" top="0.74803149606299213" bottom="0.35433070866141736" header="0.31496062992125984" footer="0.31496062992125984"/>
  <pageSetup paperSize="9" scale="61" fitToHeight="0" orientation="portrait" r:id="rId1"/>
  <headerFooter differentFirst="1">
    <oddHeader>&amp;C&amp;P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3"/>
  <sheetViews>
    <sheetView workbookViewId="0">
      <selection activeCell="A25" sqref="A25"/>
    </sheetView>
  </sheetViews>
  <sheetFormatPr defaultRowHeight="36" customHeight="1" x14ac:dyDescent="0.2"/>
  <cols>
    <col min="1" max="1" width="72" style="1" customWidth="1"/>
    <col min="2" max="2" width="33.140625" style="1" customWidth="1"/>
    <col min="3" max="3" width="17.28515625" style="1" customWidth="1"/>
    <col min="4" max="4" width="12.28515625" style="45" customWidth="1"/>
    <col min="5" max="256" width="8.85546875" style="1"/>
    <col min="257" max="257" width="67" style="1" customWidth="1"/>
    <col min="258" max="258" width="29.5703125" style="1" customWidth="1"/>
    <col min="259" max="259" width="16.28515625" style="1" customWidth="1"/>
    <col min="260" max="260" width="12.28515625" style="1" customWidth="1"/>
    <col min="261" max="512" width="8.85546875" style="1"/>
    <col min="513" max="513" width="67" style="1" customWidth="1"/>
    <col min="514" max="514" width="29.5703125" style="1" customWidth="1"/>
    <col min="515" max="515" width="16.28515625" style="1" customWidth="1"/>
    <col min="516" max="516" width="12.28515625" style="1" customWidth="1"/>
    <col min="517" max="768" width="8.85546875" style="1"/>
    <col min="769" max="769" width="67" style="1" customWidth="1"/>
    <col min="770" max="770" width="29.5703125" style="1" customWidth="1"/>
    <col min="771" max="771" width="16.28515625" style="1" customWidth="1"/>
    <col min="772" max="772" width="12.28515625" style="1" customWidth="1"/>
    <col min="773" max="1024" width="8.85546875" style="1"/>
    <col min="1025" max="1025" width="67" style="1" customWidth="1"/>
    <col min="1026" max="1026" width="29.5703125" style="1" customWidth="1"/>
    <col min="1027" max="1027" width="16.28515625" style="1" customWidth="1"/>
    <col min="1028" max="1028" width="12.28515625" style="1" customWidth="1"/>
    <col min="1029" max="1280" width="8.85546875" style="1"/>
    <col min="1281" max="1281" width="67" style="1" customWidth="1"/>
    <col min="1282" max="1282" width="29.5703125" style="1" customWidth="1"/>
    <col min="1283" max="1283" width="16.28515625" style="1" customWidth="1"/>
    <col min="1284" max="1284" width="12.28515625" style="1" customWidth="1"/>
    <col min="1285" max="1536" width="8.85546875" style="1"/>
    <col min="1537" max="1537" width="67" style="1" customWidth="1"/>
    <col min="1538" max="1538" width="29.5703125" style="1" customWidth="1"/>
    <col min="1539" max="1539" width="16.28515625" style="1" customWidth="1"/>
    <col min="1540" max="1540" width="12.28515625" style="1" customWidth="1"/>
    <col min="1541" max="1792" width="8.85546875" style="1"/>
    <col min="1793" max="1793" width="67" style="1" customWidth="1"/>
    <col min="1794" max="1794" width="29.5703125" style="1" customWidth="1"/>
    <col min="1795" max="1795" width="16.28515625" style="1" customWidth="1"/>
    <col min="1796" max="1796" width="12.28515625" style="1" customWidth="1"/>
    <col min="1797" max="2048" width="8.85546875" style="1"/>
    <col min="2049" max="2049" width="67" style="1" customWidth="1"/>
    <col min="2050" max="2050" width="29.5703125" style="1" customWidth="1"/>
    <col min="2051" max="2051" width="16.28515625" style="1" customWidth="1"/>
    <col min="2052" max="2052" width="12.28515625" style="1" customWidth="1"/>
    <col min="2053" max="2304" width="8.85546875" style="1"/>
    <col min="2305" max="2305" width="67" style="1" customWidth="1"/>
    <col min="2306" max="2306" width="29.5703125" style="1" customWidth="1"/>
    <col min="2307" max="2307" width="16.28515625" style="1" customWidth="1"/>
    <col min="2308" max="2308" width="12.28515625" style="1" customWidth="1"/>
    <col min="2309" max="2560" width="8.85546875" style="1"/>
    <col min="2561" max="2561" width="67" style="1" customWidth="1"/>
    <col min="2562" max="2562" width="29.5703125" style="1" customWidth="1"/>
    <col min="2563" max="2563" width="16.28515625" style="1" customWidth="1"/>
    <col min="2564" max="2564" width="12.28515625" style="1" customWidth="1"/>
    <col min="2565" max="2816" width="8.85546875" style="1"/>
    <col min="2817" max="2817" width="67" style="1" customWidth="1"/>
    <col min="2818" max="2818" width="29.5703125" style="1" customWidth="1"/>
    <col min="2819" max="2819" width="16.28515625" style="1" customWidth="1"/>
    <col min="2820" max="2820" width="12.28515625" style="1" customWidth="1"/>
    <col min="2821" max="3072" width="8.85546875" style="1"/>
    <col min="3073" max="3073" width="67" style="1" customWidth="1"/>
    <col min="3074" max="3074" width="29.5703125" style="1" customWidth="1"/>
    <col min="3075" max="3075" width="16.28515625" style="1" customWidth="1"/>
    <col min="3076" max="3076" width="12.28515625" style="1" customWidth="1"/>
    <col min="3077" max="3328" width="8.85546875" style="1"/>
    <col min="3329" max="3329" width="67" style="1" customWidth="1"/>
    <col min="3330" max="3330" width="29.5703125" style="1" customWidth="1"/>
    <col min="3331" max="3331" width="16.28515625" style="1" customWidth="1"/>
    <col min="3332" max="3332" width="12.28515625" style="1" customWidth="1"/>
    <col min="3333" max="3584" width="8.85546875" style="1"/>
    <col min="3585" max="3585" width="67" style="1" customWidth="1"/>
    <col min="3586" max="3586" width="29.5703125" style="1" customWidth="1"/>
    <col min="3587" max="3587" width="16.28515625" style="1" customWidth="1"/>
    <col min="3588" max="3588" width="12.28515625" style="1" customWidth="1"/>
    <col min="3589" max="3840" width="8.85546875" style="1"/>
    <col min="3841" max="3841" width="67" style="1" customWidth="1"/>
    <col min="3842" max="3842" width="29.5703125" style="1" customWidth="1"/>
    <col min="3843" max="3843" width="16.28515625" style="1" customWidth="1"/>
    <col min="3844" max="3844" width="12.28515625" style="1" customWidth="1"/>
    <col min="3845" max="4096" width="8.85546875" style="1"/>
    <col min="4097" max="4097" width="67" style="1" customWidth="1"/>
    <col min="4098" max="4098" width="29.5703125" style="1" customWidth="1"/>
    <col min="4099" max="4099" width="16.28515625" style="1" customWidth="1"/>
    <col min="4100" max="4100" width="12.28515625" style="1" customWidth="1"/>
    <col min="4101" max="4352" width="8.85546875" style="1"/>
    <col min="4353" max="4353" width="67" style="1" customWidth="1"/>
    <col min="4354" max="4354" width="29.5703125" style="1" customWidth="1"/>
    <col min="4355" max="4355" width="16.28515625" style="1" customWidth="1"/>
    <col min="4356" max="4356" width="12.28515625" style="1" customWidth="1"/>
    <col min="4357" max="4608" width="8.85546875" style="1"/>
    <col min="4609" max="4609" width="67" style="1" customWidth="1"/>
    <col min="4610" max="4610" width="29.5703125" style="1" customWidth="1"/>
    <col min="4611" max="4611" width="16.28515625" style="1" customWidth="1"/>
    <col min="4612" max="4612" width="12.28515625" style="1" customWidth="1"/>
    <col min="4613" max="4864" width="8.85546875" style="1"/>
    <col min="4865" max="4865" width="67" style="1" customWidth="1"/>
    <col min="4866" max="4866" width="29.5703125" style="1" customWidth="1"/>
    <col min="4867" max="4867" width="16.28515625" style="1" customWidth="1"/>
    <col min="4868" max="4868" width="12.28515625" style="1" customWidth="1"/>
    <col min="4869" max="5120" width="8.85546875" style="1"/>
    <col min="5121" max="5121" width="67" style="1" customWidth="1"/>
    <col min="5122" max="5122" width="29.5703125" style="1" customWidth="1"/>
    <col min="5123" max="5123" width="16.28515625" style="1" customWidth="1"/>
    <col min="5124" max="5124" width="12.28515625" style="1" customWidth="1"/>
    <col min="5125" max="5376" width="8.85546875" style="1"/>
    <col min="5377" max="5377" width="67" style="1" customWidth="1"/>
    <col min="5378" max="5378" width="29.5703125" style="1" customWidth="1"/>
    <col min="5379" max="5379" width="16.28515625" style="1" customWidth="1"/>
    <col min="5380" max="5380" width="12.28515625" style="1" customWidth="1"/>
    <col min="5381" max="5632" width="8.85546875" style="1"/>
    <col min="5633" max="5633" width="67" style="1" customWidth="1"/>
    <col min="5634" max="5634" width="29.5703125" style="1" customWidth="1"/>
    <col min="5635" max="5635" width="16.28515625" style="1" customWidth="1"/>
    <col min="5636" max="5636" width="12.28515625" style="1" customWidth="1"/>
    <col min="5637" max="5888" width="8.85546875" style="1"/>
    <col min="5889" max="5889" width="67" style="1" customWidth="1"/>
    <col min="5890" max="5890" width="29.5703125" style="1" customWidth="1"/>
    <col min="5891" max="5891" width="16.28515625" style="1" customWidth="1"/>
    <col min="5892" max="5892" width="12.28515625" style="1" customWidth="1"/>
    <col min="5893" max="6144" width="8.85546875" style="1"/>
    <col min="6145" max="6145" width="67" style="1" customWidth="1"/>
    <col min="6146" max="6146" width="29.5703125" style="1" customWidth="1"/>
    <col min="6147" max="6147" width="16.28515625" style="1" customWidth="1"/>
    <col min="6148" max="6148" width="12.28515625" style="1" customWidth="1"/>
    <col min="6149" max="6400" width="8.85546875" style="1"/>
    <col min="6401" max="6401" width="67" style="1" customWidth="1"/>
    <col min="6402" max="6402" width="29.5703125" style="1" customWidth="1"/>
    <col min="6403" max="6403" width="16.28515625" style="1" customWidth="1"/>
    <col min="6404" max="6404" width="12.28515625" style="1" customWidth="1"/>
    <col min="6405" max="6656" width="8.85546875" style="1"/>
    <col min="6657" max="6657" width="67" style="1" customWidth="1"/>
    <col min="6658" max="6658" width="29.5703125" style="1" customWidth="1"/>
    <col min="6659" max="6659" width="16.28515625" style="1" customWidth="1"/>
    <col min="6660" max="6660" width="12.28515625" style="1" customWidth="1"/>
    <col min="6661" max="6912" width="8.85546875" style="1"/>
    <col min="6913" max="6913" width="67" style="1" customWidth="1"/>
    <col min="6914" max="6914" width="29.5703125" style="1" customWidth="1"/>
    <col min="6915" max="6915" width="16.28515625" style="1" customWidth="1"/>
    <col min="6916" max="6916" width="12.28515625" style="1" customWidth="1"/>
    <col min="6917" max="7168" width="8.85546875" style="1"/>
    <col min="7169" max="7169" width="67" style="1" customWidth="1"/>
    <col min="7170" max="7170" width="29.5703125" style="1" customWidth="1"/>
    <col min="7171" max="7171" width="16.28515625" style="1" customWidth="1"/>
    <col min="7172" max="7172" width="12.28515625" style="1" customWidth="1"/>
    <col min="7173" max="7424" width="8.85546875" style="1"/>
    <col min="7425" max="7425" width="67" style="1" customWidth="1"/>
    <col min="7426" max="7426" width="29.5703125" style="1" customWidth="1"/>
    <col min="7427" max="7427" width="16.28515625" style="1" customWidth="1"/>
    <col min="7428" max="7428" width="12.28515625" style="1" customWidth="1"/>
    <col min="7429" max="7680" width="8.85546875" style="1"/>
    <col min="7681" max="7681" width="67" style="1" customWidth="1"/>
    <col min="7682" max="7682" width="29.5703125" style="1" customWidth="1"/>
    <col min="7683" max="7683" width="16.28515625" style="1" customWidth="1"/>
    <col min="7684" max="7684" width="12.28515625" style="1" customWidth="1"/>
    <col min="7685" max="7936" width="8.85546875" style="1"/>
    <col min="7937" max="7937" width="67" style="1" customWidth="1"/>
    <col min="7938" max="7938" width="29.5703125" style="1" customWidth="1"/>
    <col min="7939" max="7939" width="16.28515625" style="1" customWidth="1"/>
    <col min="7940" max="7940" width="12.28515625" style="1" customWidth="1"/>
    <col min="7941" max="8192" width="8.85546875" style="1"/>
    <col min="8193" max="8193" width="67" style="1" customWidth="1"/>
    <col min="8194" max="8194" width="29.5703125" style="1" customWidth="1"/>
    <col min="8195" max="8195" width="16.28515625" style="1" customWidth="1"/>
    <col min="8196" max="8196" width="12.28515625" style="1" customWidth="1"/>
    <col min="8197" max="8448" width="8.85546875" style="1"/>
    <col min="8449" max="8449" width="67" style="1" customWidth="1"/>
    <col min="8450" max="8450" width="29.5703125" style="1" customWidth="1"/>
    <col min="8451" max="8451" width="16.28515625" style="1" customWidth="1"/>
    <col min="8452" max="8452" width="12.28515625" style="1" customWidth="1"/>
    <col min="8453" max="8704" width="8.85546875" style="1"/>
    <col min="8705" max="8705" width="67" style="1" customWidth="1"/>
    <col min="8706" max="8706" width="29.5703125" style="1" customWidth="1"/>
    <col min="8707" max="8707" width="16.28515625" style="1" customWidth="1"/>
    <col min="8708" max="8708" width="12.28515625" style="1" customWidth="1"/>
    <col min="8709" max="8960" width="8.85546875" style="1"/>
    <col min="8961" max="8961" width="67" style="1" customWidth="1"/>
    <col min="8962" max="8962" width="29.5703125" style="1" customWidth="1"/>
    <col min="8963" max="8963" width="16.28515625" style="1" customWidth="1"/>
    <col min="8964" max="8964" width="12.28515625" style="1" customWidth="1"/>
    <col min="8965" max="9216" width="8.85546875" style="1"/>
    <col min="9217" max="9217" width="67" style="1" customWidth="1"/>
    <col min="9218" max="9218" width="29.5703125" style="1" customWidth="1"/>
    <col min="9219" max="9219" width="16.28515625" style="1" customWidth="1"/>
    <col min="9220" max="9220" width="12.28515625" style="1" customWidth="1"/>
    <col min="9221" max="9472" width="8.85546875" style="1"/>
    <col min="9473" max="9473" width="67" style="1" customWidth="1"/>
    <col min="9474" max="9474" width="29.5703125" style="1" customWidth="1"/>
    <col min="9475" max="9475" width="16.28515625" style="1" customWidth="1"/>
    <col min="9476" max="9476" width="12.28515625" style="1" customWidth="1"/>
    <col min="9477" max="9728" width="8.85546875" style="1"/>
    <col min="9729" max="9729" width="67" style="1" customWidth="1"/>
    <col min="9730" max="9730" width="29.5703125" style="1" customWidth="1"/>
    <col min="9731" max="9731" width="16.28515625" style="1" customWidth="1"/>
    <col min="9732" max="9732" width="12.28515625" style="1" customWidth="1"/>
    <col min="9733" max="9984" width="8.85546875" style="1"/>
    <col min="9985" max="9985" width="67" style="1" customWidth="1"/>
    <col min="9986" max="9986" width="29.5703125" style="1" customWidth="1"/>
    <col min="9987" max="9987" width="16.28515625" style="1" customWidth="1"/>
    <col min="9988" max="9988" width="12.28515625" style="1" customWidth="1"/>
    <col min="9989" max="10240" width="8.85546875" style="1"/>
    <col min="10241" max="10241" width="67" style="1" customWidth="1"/>
    <col min="10242" max="10242" width="29.5703125" style="1" customWidth="1"/>
    <col min="10243" max="10243" width="16.28515625" style="1" customWidth="1"/>
    <col min="10244" max="10244" width="12.28515625" style="1" customWidth="1"/>
    <col min="10245" max="10496" width="8.85546875" style="1"/>
    <col min="10497" max="10497" width="67" style="1" customWidth="1"/>
    <col min="10498" max="10498" width="29.5703125" style="1" customWidth="1"/>
    <col min="10499" max="10499" width="16.28515625" style="1" customWidth="1"/>
    <col min="10500" max="10500" width="12.28515625" style="1" customWidth="1"/>
    <col min="10501" max="10752" width="8.85546875" style="1"/>
    <col min="10753" max="10753" width="67" style="1" customWidth="1"/>
    <col min="10754" max="10754" width="29.5703125" style="1" customWidth="1"/>
    <col min="10755" max="10755" width="16.28515625" style="1" customWidth="1"/>
    <col min="10756" max="10756" width="12.28515625" style="1" customWidth="1"/>
    <col min="10757" max="11008" width="8.85546875" style="1"/>
    <col min="11009" max="11009" width="67" style="1" customWidth="1"/>
    <col min="11010" max="11010" width="29.5703125" style="1" customWidth="1"/>
    <col min="11011" max="11011" width="16.28515625" style="1" customWidth="1"/>
    <col min="11012" max="11012" width="12.28515625" style="1" customWidth="1"/>
    <col min="11013" max="11264" width="8.85546875" style="1"/>
    <col min="11265" max="11265" width="67" style="1" customWidth="1"/>
    <col min="11266" max="11266" width="29.5703125" style="1" customWidth="1"/>
    <col min="11267" max="11267" width="16.28515625" style="1" customWidth="1"/>
    <col min="11268" max="11268" width="12.28515625" style="1" customWidth="1"/>
    <col min="11269" max="11520" width="8.85546875" style="1"/>
    <col min="11521" max="11521" width="67" style="1" customWidth="1"/>
    <col min="11522" max="11522" width="29.5703125" style="1" customWidth="1"/>
    <col min="11523" max="11523" width="16.28515625" style="1" customWidth="1"/>
    <col min="11524" max="11524" width="12.28515625" style="1" customWidth="1"/>
    <col min="11525" max="11776" width="8.85546875" style="1"/>
    <col min="11777" max="11777" width="67" style="1" customWidth="1"/>
    <col min="11778" max="11778" width="29.5703125" style="1" customWidth="1"/>
    <col min="11779" max="11779" width="16.28515625" style="1" customWidth="1"/>
    <col min="11780" max="11780" width="12.28515625" style="1" customWidth="1"/>
    <col min="11781" max="12032" width="8.85546875" style="1"/>
    <col min="12033" max="12033" width="67" style="1" customWidth="1"/>
    <col min="12034" max="12034" width="29.5703125" style="1" customWidth="1"/>
    <col min="12035" max="12035" width="16.28515625" style="1" customWidth="1"/>
    <col min="12036" max="12036" width="12.28515625" style="1" customWidth="1"/>
    <col min="12037" max="12288" width="8.85546875" style="1"/>
    <col min="12289" max="12289" width="67" style="1" customWidth="1"/>
    <col min="12290" max="12290" width="29.5703125" style="1" customWidth="1"/>
    <col min="12291" max="12291" width="16.28515625" style="1" customWidth="1"/>
    <col min="12292" max="12292" width="12.28515625" style="1" customWidth="1"/>
    <col min="12293" max="12544" width="8.85546875" style="1"/>
    <col min="12545" max="12545" width="67" style="1" customWidth="1"/>
    <col min="12546" max="12546" width="29.5703125" style="1" customWidth="1"/>
    <col min="12547" max="12547" width="16.28515625" style="1" customWidth="1"/>
    <col min="12548" max="12548" width="12.28515625" style="1" customWidth="1"/>
    <col min="12549" max="12800" width="8.85546875" style="1"/>
    <col min="12801" max="12801" width="67" style="1" customWidth="1"/>
    <col min="12802" max="12802" width="29.5703125" style="1" customWidth="1"/>
    <col min="12803" max="12803" width="16.28515625" style="1" customWidth="1"/>
    <col min="12804" max="12804" width="12.28515625" style="1" customWidth="1"/>
    <col min="12805" max="13056" width="8.85546875" style="1"/>
    <col min="13057" max="13057" width="67" style="1" customWidth="1"/>
    <col min="13058" max="13058" width="29.5703125" style="1" customWidth="1"/>
    <col min="13059" max="13059" width="16.28515625" style="1" customWidth="1"/>
    <col min="13060" max="13060" width="12.28515625" style="1" customWidth="1"/>
    <col min="13061" max="13312" width="8.85546875" style="1"/>
    <col min="13313" max="13313" width="67" style="1" customWidth="1"/>
    <col min="13314" max="13314" width="29.5703125" style="1" customWidth="1"/>
    <col min="13315" max="13315" width="16.28515625" style="1" customWidth="1"/>
    <col min="13316" max="13316" width="12.28515625" style="1" customWidth="1"/>
    <col min="13317" max="13568" width="8.85546875" style="1"/>
    <col min="13569" max="13569" width="67" style="1" customWidth="1"/>
    <col min="13570" max="13570" width="29.5703125" style="1" customWidth="1"/>
    <col min="13571" max="13571" width="16.28515625" style="1" customWidth="1"/>
    <col min="13572" max="13572" width="12.28515625" style="1" customWidth="1"/>
    <col min="13573" max="13824" width="8.85546875" style="1"/>
    <col min="13825" max="13825" width="67" style="1" customWidth="1"/>
    <col min="13826" max="13826" width="29.5703125" style="1" customWidth="1"/>
    <col min="13827" max="13827" width="16.28515625" style="1" customWidth="1"/>
    <col min="13828" max="13828" width="12.28515625" style="1" customWidth="1"/>
    <col min="13829" max="14080" width="8.85546875" style="1"/>
    <col min="14081" max="14081" width="67" style="1" customWidth="1"/>
    <col min="14082" max="14082" width="29.5703125" style="1" customWidth="1"/>
    <col min="14083" max="14083" width="16.28515625" style="1" customWidth="1"/>
    <col min="14084" max="14084" width="12.28515625" style="1" customWidth="1"/>
    <col min="14085" max="14336" width="8.85546875" style="1"/>
    <col min="14337" max="14337" width="67" style="1" customWidth="1"/>
    <col min="14338" max="14338" width="29.5703125" style="1" customWidth="1"/>
    <col min="14339" max="14339" width="16.28515625" style="1" customWidth="1"/>
    <col min="14340" max="14340" width="12.28515625" style="1" customWidth="1"/>
    <col min="14341" max="14592" width="8.85546875" style="1"/>
    <col min="14593" max="14593" width="67" style="1" customWidth="1"/>
    <col min="14594" max="14594" width="29.5703125" style="1" customWidth="1"/>
    <col min="14595" max="14595" width="16.28515625" style="1" customWidth="1"/>
    <col min="14596" max="14596" width="12.28515625" style="1" customWidth="1"/>
    <col min="14597" max="14848" width="8.85546875" style="1"/>
    <col min="14849" max="14849" width="67" style="1" customWidth="1"/>
    <col min="14850" max="14850" width="29.5703125" style="1" customWidth="1"/>
    <col min="14851" max="14851" width="16.28515625" style="1" customWidth="1"/>
    <col min="14852" max="14852" width="12.28515625" style="1" customWidth="1"/>
    <col min="14853" max="15104" width="8.85546875" style="1"/>
    <col min="15105" max="15105" width="67" style="1" customWidth="1"/>
    <col min="15106" max="15106" width="29.5703125" style="1" customWidth="1"/>
    <col min="15107" max="15107" width="16.28515625" style="1" customWidth="1"/>
    <col min="15108" max="15108" width="12.28515625" style="1" customWidth="1"/>
    <col min="15109" max="15360" width="8.85546875" style="1"/>
    <col min="15361" max="15361" width="67" style="1" customWidth="1"/>
    <col min="15362" max="15362" width="29.5703125" style="1" customWidth="1"/>
    <col min="15363" max="15363" width="16.28515625" style="1" customWidth="1"/>
    <col min="15364" max="15364" width="12.28515625" style="1" customWidth="1"/>
    <col min="15365" max="15616" width="8.85546875" style="1"/>
    <col min="15617" max="15617" width="67" style="1" customWidth="1"/>
    <col min="15618" max="15618" width="29.5703125" style="1" customWidth="1"/>
    <col min="15619" max="15619" width="16.28515625" style="1" customWidth="1"/>
    <col min="15620" max="15620" width="12.28515625" style="1" customWidth="1"/>
    <col min="15621" max="15872" width="8.85546875" style="1"/>
    <col min="15873" max="15873" width="67" style="1" customWidth="1"/>
    <col min="15874" max="15874" width="29.5703125" style="1" customWidth="1"/>
    <col min="15875" max="15875" width="16.28515625" style="1" customWidth="1"/>
    <col min="15876" max="15876" width="12.28515625" style="1" customWidth="1"/>
    <col min="15877" max="16128" width="8.85546875" style="1"/>
    <col min="16129" max="16129" width="67" style="1" customWidth="1"/>
    <col min="16130" max="16130" width="29.5703125" style="1" customWidth="1"/>
    <col min="16131" max="16131" width="16.28515625" style="1" customWidth="1"/>
    <col min="16132" max="16132" width="12.28515625" style="1" customWidth="1"/>
    <col min="16133" max="16384" width="8.85546875" style="1"/>
  </cols>
  <sheetData>
    <row r="1" spans="1:4" ht="36" customHeight="1" x14ac:dyDescent="0.25">
      <c r="B1" s="2"/>
      <c r="C1" s="43"/>
      <c r="D1" s="44"/>
    </row>
    <row r="2" spans="1:4" ht="36" customHeight="1" x14ac:dyDescent="0.25">
      <c r="B2" s="2"/>
      <c r="C2" s="43"/>
      <c r="D2" s="44"/>
    </row>
    <row r="3" spans="1:4" ht="26.45" customHeight="1" x14ac:dyDescent="0.25">
      <c r="B3" s="2"/>
      <c r="C3" s="43"/>
      <c r="D3" s="44"/>
    </row>
    <row r="4" spans="1:4" ht="36" customHeight="1" x14ac:dyDescent="0.25">
      <c r="B4" s="2"/>
      <c r="C4" s="43"/>
      <c r="D4" s="44"/>
    </row>
    <row r="5" spans="1:4" ht="36" customHeight="1" x14ac:dyDescent="0.25">
      <c r="B5" s="2"/>
      <c r="C5" s="43"/>
      <c r="D5" s="44"/>
    </row>
    <row r="6" spans="1:4" ht="18" customHeight="1" x14ac:dyDescent="0.25">
      <c r="B6" s="2"/>
      <c r="C6" s="16"/>
      <c r="D6" s="44"/>
    </row>
    <row r="7" spans="1:4" ht="18" customHeight="1" x14ac:dyDescent="0.25">
      <c r="B7" s="2"/>
      <c r="C7" s="16"/>
      <c r="D7" s="44"/>
    </row>
    <row r="8" spans="1:4" ht="36" customHeight="1" x14ac:dyDescent="0.3">
      <c r="A8" s="212" t="s">
        <v>123</v>
      </c>
      <c r="B8" s="213"/>
      <c r="C8" s="213"/>
    </row>
    <row r="9" spans="1:4" ht="15" customHeight="1" x14ac:dyDescent="0.25">
      <c r="B9" s="214" t="s">
        <v>124</v>
      </c>
      <c r="C9" s="214"/>
    </row>
    <row r="10" spans="1:4" ht="36" customHeight="1" x14ac:dyDescent="0.25">
      <c r="A10" s="46" t="s">
        <v>1</v>
      </c>
      <c r="B10" s="46" t="s">
        <v>122</v>
      </c>
      <c r="C10" s="47" t="s">
        <v>125</v>
      </c>
    </row>
    <row r="11" spans="1:4" ht="15.75" x14ac:dyDescent="0.25">
      <c r="A11" s="85" t="s">
        <v>126</v>
      </c>
      <c r="B11" s="48" t="s">
        <v>127</v>
      </c>
      <c r="C11" s="187">
        <f>C12+C17+C22</f>
        <v>44862.828299999936</v>
      </c>
    </row>
    <row r="12" spans="1:4" ht="23.25" customHeight="1" x14ac:dyDescent="0.25">
      <c r="A12" s="63" t="s">
        <v>128</v>
      </c>
      <c r="B12" s="51" t="s">
        <v>129</v>
      </c>
      <c r="C12" s="49">
        <f>C13+C15</f>
        <v>4915</v>
      </c>
    </row>
    <row r="13" spans="1:4" ht="31.5" x14ac:dyDescent="0.25">
      <c r="A13" s="86" t="s">
        <v>130</v>
      </c>
      <c r="B13" s="53" t="s">
        <v>131</v>
      </c>
      <c r="C13" s="54">
        <f>C14</f>
        <v>4915</v>
      </c>
    </row>
    <row r="14" spans="1:4" ht="31.5" x14ac:dyDescent="0.25">
      <c r="A14" s="86" t="s">
        <v>132</v>
      </c>
      <c r="B14" s="53" t="s">
        <v>133</v>
      </c>
      <c r="C14" s="54">
        <v>4915</v>
      </c>
    </row>
    <row r="15" spans="1:4" ht="31.5" x14ac:dyDescent="0.25">
      <c r="A15" s="55" t="s">
        <v>134</v>
      </c>
      <c r="B15" s="53" t="s">
        <v>135</v>
      </c>
      <c r="C15" s="54">
        <v>0</v>
      </c>
    </row>
    <row r="16" spans="1:4" ht="31.5" x14ac:dyDescent="0.25">
      <c r="A16" s="55" t="s">
        <v>166</v>
      </c>
      <c r="B16" s="53" t="s">
        <v>136</v>
      </c>
      <c r="C16" s="54">
        <v>0</v>
      </c>
    </row>
    <row r="17" spans="1:3" ht="31.5" x14ac:dyDescent="0.25">
      <c r="A17" s="63" t="s">
        <v>137</v>
      </c>
      <c r="B17" s="51" t="s">
        <v>138</v>
      </c>
      <c r="C17" s="49">
        <f>C18+C20</f>
        <v>0</v>
      </c>
    </row>
    <row r="18" spans="1:3" ht="47.25" x14ac:dyDescent="0.25">
      <c r="A18" s="55" t="s">
        <v>139</v>
      </c>
      <c r="B18" s="56" t="s">
        <v>140</v>
      </c>
      <c r="C18" s="54">
        <f>C19</f>
        <v>0</v>
      </c>
    </row>
    <row r="19" spans="1:3" ht="47.25" x14ac:dyDescent="0.25">
      <c r="A19" s="55" t="s">
        <v>141</v>
      </c>
      <c r="B19" s="56" t="s">
        <v>142</v>
      </c>
      <c r="C19" s="54">
        <v>0</v>
      </c>
    </row>
    <row r="20" spans="1:3" ht="47.25" x14ac:dyDescent="0.25">
      <c r="A20" s="55" t="s">
        <v>143</v>
      </c>
      <c r="B20" s="53" t="s">
        <v>144</v>
      </c>
      <c r="C20" s="57">
        <f>C21</f>
        <v>0</v>
      </c>
    </row>
    <row r="21" spans="1:3" ht="47.25" x14ac:dyDescent="0.25">
      <c r="A21" s="55" t="s">
        <v>145</v>
      </c>
      <c r="B21" s="53" t="s">
        <v>146</v>
      </c>
      <c r="C21" s="57">
        <v>0</v>
      </c>
    </row>
    <row r="22" spans="1:3" ht="15.75" x14ac:dyDescent="0.25">
      <c r="A22" s="63" t="s">
        <v>147</v>
      </c>
      <c r="B22" s="51" t="s">
        <v>148</v>
      </c>
      <c r="C22" s="186">
        <f>C23+C27</f>
        <v>39947.828299999936</v>
      </c>
    </row>
    <row r="23" spans="1:3" ht="15.75" x14ac:dyDescent="0.25">
      <c r="A23" s="64" t="s">
        <v>149</v>
      </c>
      <c r="B23" s="53" t="s">
        <v>150</v>
      </c>
      <c r="C23" s="57">
        <f>C24</f>
        <v>-1667087.62163</v>
      </c>
    </row>
    <row r="24" spans="1:3" ht="15.75" x14ac:dyDescent="0.25">
      <c r="A24" s="64" t="s">
        <v>151</v>
      </c>
      <c r="B24" s="53" t="s">
        <v>152</v>
      </c>
      <c r="C24" s="54">
        <f>C25</f>
        <v>-1667087.62163</v>
      </c>
    </row>
    <row r="25" spans="1:3" ht="15.75" x14ac:dyDescent="0.25">
      <c r="A25" s="64" t="s">
        <v>153</v>
      </c>
      <c r="B25" s="53" t="s">
        <v>154</v>
      </c>
      <c r="C25" s="54">
        <f>C26</f>
        <v>-1667087.62163</v>
      </c>
    </row>
    <row r="26" spans="1:3" ht="31.5" x14ac:dyDescent="0.25">
      <c r="A26" s="55" t="s">
        <v>155</v>
      </c>
      <c r="B26" s="53" t="s">
        <v>156</v>
      </c>
      <c r="C26" s="54">
        <f>-1662172.62163-4915</f>
        <v>-1667087.62163</v>
      </c>
    </row>
    <row r="27" spans="1:3" ht="15.75" x14ac:dyDescent="0.25">
      <c r="A27" s="64" t="s">
        <v>157</v>
      </c>
      <c r="B27" s="53" t="s">
        <v>158</v>
      </c>
      <c r="C27" s="54">
        <f>C28</f>
        <v>1707035.4499299999</v>
      </c>
    </row>
    <row r="28" spans="1:3" ht="15.75" x14ac:dyDescent="0.25">
      <c r="A28" s="64" t="s">
        <v>159</v>
      </c>
      <c r="B28" s="59" t="s">
        <v>160</v>
      </c>
      <c r="C28" s="60">
        <f>C29</f>
        <v>1707035.4499299999</v>
      </c>
    </row>
    <row r="29" spans="1:3" ht="15.75" x14ac:dyDescent="0.25">
      <c r="A29" s="87" t="s">
        <v>161</v>
      </c>
      <c r="B29" s="61" t="s">
        <v>162</v>
      </c>
      <c r="C29" s="88">
        <f>C30</f>
        <v>1707035.4499299999</v>
      </c>
    </row>
    <row r="30" spans="1:3" ht="31.5" x14ac:dyDescent="0.25">
      <c r="A30" s="55" t="s">
        <v>163</v>
      </c>
      <c r="B30" s="71" t="s">
        <v>164</v>
      </c>
      <c r="C30" s="62">
        <f>1707035.44993</f>
        <v>1707035.4499299999</v>
      </c>
    </row>
    <row r="32" spans="1:3" ht="36" customHeight="1" x14ac:dyDescent="0.25">
      <c r="A32" s="65" t="s">
        <v>813</v>
      </c>
      <c r="C32" s="66" t="s">
        <v>812</v>
      </c>
    </row>
    <row r="33" spans="3:3" ht="36" customHeight="1" x14ac:dyDescent="0.2">
      <c r="C33" s="67"/>
    </row>
  </sheetData>
  <mergeCells count="2">
    <mergeCell ref="A8:C8"/>
    <mergeCell ref="B9:C9"/>
  </mergeCells>
  <pageMargins left="0.78740157480314965" right="0.39370078740157483" top="0.78740157480314965" bottom="0.78740157480314965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12</vt:i4>
      </vt:variant>
    </vt:vector>
  </HeadingPairs>
  <TitlesOfParts>
    <vt:vector size="22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прил1!Заголовки_для_печати</vt:lpstr>
      <vt:lpstr>прил3!Заголовки_для_печати</vt:lpstr>
      <vt:lpstr>прил4!Заголовки_для_печати</vt:lpstr>
      <vt:lpstr>прил5!Заголовки_для_печати</vt:lpstr>
      <vt:lpstr>прил6!Заголовки_для_печати</vt:lpstr>
      <vt:lpstr>прил7!Заголовки_для_печати</vt:lpstr>
      <vt:lpstr>прил8!Заголовки_для_печати</vt:lpstr>
      <vt:lpstr>прил9!Заголовки_для_печати</vt:lpstr>
      <vt:lpstr>прил1!Область_печати</vt:lpstr>
      <vt:lpstr>прил10!Область_печати</vt:lpstr>
      <vt:lpstr>прил2!Область_печати</vt:lpstr>
      <vt:lpstr>прил9!Область_печати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Duma</cp:lastModifiedBy>
  <cp:lastPrinted>2022-09-21T04:25:08Z</cp:lastPrinted>
  <dcterms:created xsi:type="dcterms:W3CDTF">2021-05-19T02:49:53Z</dcterms:created>
  <dcterms:modified xsi:type="dcterms:W3CDTF">2022-09-28T06:26:50Z</dcterms:modified>
</cp:coreProperties>
</file>